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09\SC\"/>
    </mc:Choice>
  </mc:AlternateContent>
  <xr:revisionPtr revIDLastSave="0" documentId="13_ncr:1_{2F845F7B-6815-4A79-80CB-D291AB34AA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 table" sheetId="44" r:id="rId1"/>
    <sheet name="CV GVW&gt;3.5T" sheetId="1" r:id="rId2"/>
    <sheet name="CV GVW&gt;3.5T-segments 1" sheetId="3" r:id="rId3"/>
    <sheet name="CV GVW&gt;3.5T-segments 2" sheetId="9" r:id="rId4"/>
    <sheet name="Buses GVW&gt;3.5T" sheetId="5" r:id="rId5"/>
    <sheet name="LCV up to 3.5T" sheetId="43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43" l="1"/>
  <c r="D52" i="43"/>
  <c r="E52" i="43" s="1"/>
  <c r="U51" i="43"/>
  <c r="T51" i="43"/>
  <c r="T52" i="43" s="1"/>
  <c r="U52" i="43" s="1"/>
  <c r="R51" i="43"/>
  <c r="R52" i="43" s="1"/>
  <c r="J51" i="43"/>
  <c r="F51" i="43"/>
  <c r="F52" i="43" s="1"/>
  <c r="G52" i="43" s="1"/>
  <c r="E51" i="43"/>
  <c r="D51" i="43"/>
  <c r="K51" i="43" s="1"/>
  <c r="O27" i="43"/>
  <c r="M27" i="43"/>
  <c r="N27" i="43" s="1"/>
  <c r="L27" i="43"/>
  <c r="K27" i="43"/>
  <c r="I27" i="43"/>
  <c r="G27" i="43"/>
  <c r="F27" i="43"/>
  <c r="D27" i="43"/>
  <c r="E27" i="43" s="1"/>
  <c r="N26" i="43"/>
  <c r="M26" i="43"/>
  <c r="K26" i="43"/>
  <c r="O26" i="43" s="1"/>
  <c r="I26" i="43"/>
  <c r="F26" i="43"/>
  <c r="H26" i="43" s="1"/>
  <c r="E26" i="43"/>
  <c r="D26" i="43"/>
  <c r="J26" i="43" s="1"/>
  <c r="V52" i="43" l="1"/>
  <c r="S52" i="43"/>
  <c r="L26" i="43"/>
  <c r="H27" i="43"/>
  <c r="S51" i="43"/>
  <c r="H52" i="43"/>
  <c r="K52" i="43"/>
  <c r="G26" i="43"/>
  <c r="G51" i="43"/>
  <c r="V51" i="43"/>
  <c r="J27" i="43"/>
  <c r="H51" i="43"/>
  <c r="M27" i="9" l="1"/>
  <c r="K27" i="9"/>
  <c r="I27" i="9"/>
  <c r="F27" i="9"/>
  <c r="D27" i="9" l="1"/>
  <c r="E27" i="9"/>
  <c r="G27" i="9"/>
  <c r="L27" i="9"/>
  <c r="N27" i="9"/>
  <c r="H27" i="9" l="1"/>
  <c r="O27" i="9"/>
  <c r="J27" i="9"/>
  <c r="N75" i="9" l="1"/>
  <c r="L75" i="9"/>
  <c r="G75" i="9"/>
  <c r="E75" i="9"/>
  <c r="M75" i="9"/>
  <c r="K75" i="9"/>
  <c r="I75" i="9"/>
  <c r="F75" i="9"/>
  <c r="D75" i="9"/>
  <c r="O75" i="9" l="1"/>
  <c r="J75" i="9"/>
  <c r="H75" i="9"/>
  <c r="M15" i="5" l="1"/>
  <c r="K15" i="5"/>
  <c r="I15" i="5"/>
  <c r="F15" i="5"/>
  <c r="D15" i="5"/>
  <c r="M18" i="1"/>
  <c r="K18" i="1"/>
  <c r="K19" i="1" s="1"/>
  <c r="I18" i="1"/>
  <c r="I19" i="1" s="1"/>
  <c r="F18" i="1"/>
  <c r="G18" i="1" s="1"/>
  <c r="D18" i="1"/>
  <c r="E18" i="1" s="1"/>
  <c r="D16" i="5" l="1"/>
  <c r="J15" i="5"/>
  <c r="G15" i="5"/>
  <c r="G16" i="5" s="1"/>
  <c r="F16" i="5"/>
  <c r="I16" i="5"/>
  <c r="L15" i="5"/>
  <c r="L16" i="5" s="1"/>
  <c r="K16" i="5"/>
  <c r="N15" i="5"/>
  <c r="N16" i="5" s="1"/>
  <c r="M16" i="5"/>
  <c r="L18" i="1"/>
  <c r="H15" i="5"/>
  <c r="O18" i="1"/>
  <c r="L19" i="1"/>
  <c r="M19" i="1"/>
  <c r="N19" i="1" s="1"/>
  <c r="N18" i="1"/>
  <c r="O15" i="5"/>
  <c r="D19" i="1"/>
  <c r="E15" i="5"/>
  <c r="E16" i="5" s="1"/>
  <c r="F19" i="1"/>
  <c r="G19" i="1" s="1"/>
  <c r="H18" i="1"/>
  <c r="J18" i="1"/>
  <c r="J16" i="5" l="1"/>
  <c r="H16" i="5"/>
  <c r="O16" i="5"/>
  <c r="O19" i="1"/>
  <c r="J19" i="1"/>
  <c r="H19" i="1"/>
  <c r="E19" i="1"/>
</calcChain>
</file>

<file path=xl/sharedStrings.xml><?xml version="1.0" encoding="utf-8"?>
<sst xmlns="http://schemas.openxmlformats.org/spreadsheetml/2006/main" count="602" uniqueCount="117">
  <si>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</si>
  <si>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</si>
  <si>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</si>
  <si>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</si>
  <si>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</si>
  <si>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</si>
  <si>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</si>
  <si>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</si>
  <si>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</si>
  <si>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</si>
  <si>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</si>
  <si>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</si>
  <si>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</si>
  <si>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</si>
  <si>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</si>
  <si>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</si>
  <si>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</si>
  <si>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</si>
  <si>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</si>
  <si>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Pierwsze rejestracje NOWYCH samochodów ciężarowych o DMC&gt;3,5T, udział w rynku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</si>
  <si>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</si>
  <si>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</si>
  <si>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</si>
  <si>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</si>
  <si>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</si>
  <si>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</si>
  <si>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</si>
  <si>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</si>
  <si>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</si>
  <si>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</si>
  <si>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</si>
  <si>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</si>
  <si>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</si>
  <si>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</si>
  <si>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</si>
  <si>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</si>
  <si>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</si>
  <si>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</si>
  <si>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</si>
  <si>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</si>
  <si>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</si>
  <si>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</si>
  <si>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</si>
  <si>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</si>
  <si>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</si>
  <si>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</si>
  <si>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</si>
  <si>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</si>
  <si>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</si>
  <si>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</si>
  <si>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</si>
  <si>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</si>
  <si>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</si>
  <si>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</si>
  <si>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</si>
  <si>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</si>
  <si>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</si>
  <si>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</si>
  <si>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Pierwsze rejestracje NOWYCH samochodów dostawczych o DMC&lt;=3,5T*, udział w rynku %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</si>
  <si>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</si>
  <si>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</si>
  <si>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</si>
  <si>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</si>
  <si>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</si>
  <si>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ISUZU</t>
  </si>
  <si>
    <t>CARTHAGO</t>
  </si>
  <si>
    <t>Zmiana poz
r/r</t>
  </si>
  <si>
    <t>Ch. Position
y/y</t>
  </si>
  <si>
    <t>Fiat Ducato</t>
  </si>
  <si>
    <t>Ford Transit Custom</t>
  </si>
  <si>
    <t>Volkswagen Crafter</t>
  </si>
  <si>
    <t>SUZUKI</t>
  </si>
  <si>
    <t>HYMER</t>
  </si>
  <si>
    <t>Fiat Doblo</t>
  </si>
  <si>
    <t>AUTOSAN</t>
  </si>
  <si>
    <t>FRANKIA</t>
  </si>
  <si>
    <t>SKODA</t>
  </si>
  <si>
    <t>SSANGYONG</t>
  </si>
  <si>
    <t>Rejestracje nowych samochodów dostawczych do 3,5T, ranking modeli - 2023 narastająco</t>
  </si>
  <si>
    <t>Registrations of new LCV up to 3.5T, Top Models - 2023 YTD</t>
  </si>
  <si>
    <t>First Registrations of NEW Light Commercial Vehicles up to 3.5T, Market Share %</t>
  </si>
  <si>
    <t>Opel Movano</t>
  </si>
  <si>
    <t>First Registrations of NEW Commercial Vehicles, GVW&gt;3.5T, Market Share %</t>
  </si>
  <si>
    <t>First Registrations of NEW Buses, GVW&gt;3.5T, Market Share %</t>
  </si>
  <si>
    <r>
      <rPr>
        <sz val="10"/>
        <rFont val="Arial Nova"/>
        <family val="2"/>
        <charset val="238"/>
      </rPr>
      <t>Sztuki /</t>
    </r>
    <r>
      <rPr>
        <sz val="10"/>
        <color indexed="23"/>
        <rFont val="Arial Nova"/>
        <family val="2"/>
        <charset val="238"/>
      </rPr>
      <t xml:space="preserve"> Units</t>
    </r>
  </si>
  <si>
    <t>Sierpień</t>
  </si>
  <si>
    <t>August</t>
  </si>
  <si>
    <t>Sie/Lip
Zmiana %</t>
  </si>
  <si>
    <t>Aug/Jul Ch %</t>
  </si>
  <si>
    <t>Renault Express</t>
  </si>
  <si>
    <t>Wrzesień</t>
  </si>
  <si>
    <t>September</t>
  </si>
  <si>
    <t>Rok narastająco Styczeń -Wrzesień</t>
  </si>
  <si>
    <t>YTD January - September</t>
  </si>
  <si>
    <t>Wrz/Sie
Zmiana %</t>
  </si>
  <si>
    <t>Sep/JAug Ch %</t>
  </si>
  <si>
    <t>Rok narastająco Styczeń - Wrzesień</t>
  </si>
  <si>
    <t>Rejestracje nowych samochodów dostawczych do 3,5T, ranking modeli - Wrzesień 2023</t>
  </si>
  <si>
    <t>Registrations of new LCV up to 3.5T, Top Models - September 2023</t>
  </si>
  <si>
    <t>Wrz/Aug
Zmiana poz</t>
  </si>
  <si>
    <t>Sep/Aug Ch %</t>
  </si>
  <si>
    <t>Sep/Aug Ch position</t>
  </si>
  <si>
    <t>Ford Transit Connect</t>
  </si>
  <si>
    <t>PZPM based on CEP (Central Register of Vehicles)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</si>
  <si>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</si>
  <si>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</si>
  <si>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</si>
  <si>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</si>
  <si>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</si>
  <si>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</si>
  <si>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</si>
  <si>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</si>
  <si>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</si>
  <si>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2023
Sep</t>
  </si>
  <si>
    <t>2022
Sep</t>
  </si>
  <si>
    <t>2023
Jan - Sep</t>
  </si>
  <si>
    <t>2022
Jan - 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</si>
</sst>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</numFmts>
  <fonts count="34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sz val="10"/>
      <color theme="0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i/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1"/>
      <color theme="0"/>
      <name val="Arial Nova"/>
      <family val="2"/>
      <charset val="238"/>
    </font>
    <font>
      <u/>
      <sz val="11"/>
      <color theme="10"/>
      <name val="Arial Nova"/>
      <family val="2"/>
      <charset val="238"/>
    </font>
    <font>
      <b/>
      <sz val="11"/>
      <name val="Arial Nova"/>
      <family val="2"/>
      <charset val="238"/>
    </font>
    <font>
      <i/>
      <sz val="10"/>
      <color theme="1"/>
      <name val="Arial Nova"/>
      <family val="2"/>
      <charset val="238"/>
    </font>
    <font>
      <sz val="10"/>
      <color indexed="23"/>
      <name val="Arial Nov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94CBEE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/>
      <bottom/>
      <diagonal/>
    </border>
    <border>
      <left/>
      <right style="medium">
        <color rgb="FFF2F2F2"/>
      </right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/>
      <bottom style="medium">
        <color rgb="FFF2F2F2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7" fillId="0" borderId="0"/>
    <xf numFmtId="167" fontId="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19">
    <xf numFmtId="0" fontId="0" fillId="0" borderId="0" xfId="0"/>
    <xf numFmtId="0" fontId="10" fillId="0" borderId="0" xfId="6" applyFont="1"/>
    <xf numFmtId="0" fontId="11" fillId="0" borderId="0" xfId="6" applyFont="1"/>
    <xf numFmtId="0" fontId="15" fillId="0" borderId="0" xfId="4" applyFont="1" applyAlignment="1">
      <alignment horizontal="right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vertical="center" wrapText="1"/>
    </xf>
    <xf numFmtId="0" fontId="19" fillId="3" borderId="20" xfId="4" applyFont="1" applyFill="1" applyBorder="1" applyAlignment="1">
      <alignment horizontal="center" vertical="center" wrapText="1"/>
    </xf>
    <xf numFmtId="0" fontId="19" fillId="3" borderId="22" xfId="4" applyFont="1" applyFill="1" applyBorder="1" applyAlignment="1">
      <alignment horizontal="center" vertical="top" wrapText="1"/>
    </xf>
    <xf numFmtId="0" fontId="19" fillId="3" borderId="21" xfId="4" applyFont="1" applyFill="1" applyBorder="1" applyAlignment="1">
      <alignment horizontal="center" vertical="center" wrapText="1"/>
    </xf>
    <xf numFmtId="0" fontId="13" fillId="0" borderId="23" xfId="4" applyFont="1" applyBorder="1" applyAlignment="1">
      <alignment horizontal="center" vertical="center"/>
    </xf>
    <xf numFmtId="0" fontId="20" fillId="0" borderId="24" xfId="4" applyFont="1" applyBorder="1" applyAlignment="1">
      <alignment vertical="center"/>
    </xf>
    <xf numFmtId="3" fontId="20" fillId="0" borderId="25" xfId="4" applyNumberFormat="1" applyFont="1" applyBorder="1" applyAlignment="1">
      <alignment vertical="center"/>
    </xf>
    <xf numFmtId="10" fontId="20" fillId="0" borderId="24" xfId="7" applyNumberFormat="1" applyFont="1" applyBorder="1" applyAlignment="1">
      <alignment vertical="center"/>
    </xf>
    <xf numFmtId="165" fontId="20" fillId="0" borderId="24" xfId="7" applyNumberFormat="1" applyFont="1" applyBorder="1" applyAlignment="1">
      <alignment vertical="center"/>
    </xf>
    <xf numFmtId="0" fontId="21" fillId="4" borderId="23" xfId="6" applyFont="1" applyFill="1" applyBorder="1" applyAlignment="1">
      <alignment horizontal="center" vertical="center" wrapText="1"/>
    </xf>
    <xf numFmtId="0" fontId="20" fillId="4" borderId="24" xfId="4" applyFont="1" applyFill="1" applyBorder="1" applyAlignment="1">
      <alignment vertical="center"/>
    </xf>
    <xf numFmtId="3" fontId="20" fillId="4" borderId="25" xfId="4" applyNumberFormat="1" applyFont="1" applyFill="1" applyBorder="1" applyAlignment="1">
      <alignment vertical="center"/>
    </xf>
    <xf numFmtId="10" fontId="20" fillId="4" borderId="24" xfId="7" applyNumberFormat="1" applyFont="1" applyFill="1" applyBorder="1" applyAlignment="1">
      <alignment vertical="center"/>
    </xf>
    <xf numFmtId="165" fontId="20" fillId="4" borderId="24" xfId="7" applyNumberFormat="1" applyFont="1" applyFill="1" applyBorder="1" applyAlignment="1">
      <alignment vertical="center"/>
    </xf>
    <xf numFmtId="0" fontId="13" fillId="5" borderId="26" xfId="4" applyFont="1" applyFill="1" applyBorder="1" applyAlignment="1">
      <alignment horizontal="center" vertical="center"/>
    </xf>
    <xf numFmtId="3" fontId="20" fillId="5" borderId="25" xfId="4" applyNumberFormat="1" applyFont="1" applyFill="1" applyBorder="1" applyAlignment="1">
      <alignment vertical="center"/>
    </xf>
    <xf numFmtId="10" fontId="20" fillId="5" borderId="24" xfId="7" applyNumberFormat="1" applyFont="1" applyFill="1" applyBorder="1" applyAlignment="1">
      <alignment vertical="center"/>
    </xf>
    <xf numFmtId="165" fontId="20" fillId="5" borderId="24" xfId="7" applyNumberFormat="1" applyFont="1" applyFill="1" applyBorder="1" applyAlignment="1">
      <alignment vertical="center"/>
    </xf>
    <xf numFmtId="3" fontId="16" fillId="3" borderId="25" xfId="4" applyNumberFormat="1" applyFont="1" applyFill="1" applyBorder="1" applyAlignment="1">
      <alignment vertical="center"/>
    </xf>
    <xf numFmtId="9" fontId="16" fillId="3" borderId="24" xfId="7" applyFont="1" applyFill="1" applyBorder="1" applyAlignment="1">
      <alignment vertical="center"/>
    </xf>
    <xf numFmtId="165" fontId="16" fillId="3" borderId="24" xfId="4" applyNumberFormat="1" applyFont="1" applyFill="1" applyBorder="1" applyAlignment="1">
      <alignment vertical="center"/>
    </xf>
    <xf numFmtId="0" fontId="12" fillId="0" borderId="0" xfId="6" applyFont="1"/>
    <xf numFmtId="0" fontId="22" fillId="0" borderId="0" xfId="6" applyFont="1"/>
    <xf numFmtId="0" fontId="23" fillId="0" borderId="0" xfId="6" applyFont="1"/>
    <xf numFmtId="0" fontId="24" fillId="0" borderId="0" xfId="33" applyFont="1" applyAlignment="1">
      <alignment horizontal="center" vertical="top"/>
    </xf>
    <xf numFmtId="0" fontId="20" fillId="0" borderId="0" xfId="4" applyFont="1"/>
    <xf numFmtId="1" fontId="20" fillId="0" borderId="23" xfId="7" applyNumberFormat="1" applyFont="1" applyBorder="1" applyAlignment="1">
      <alignment horizontal="center"/>
    </xf>
    <xf numFmtId="1" fontId="20" fillId="4" borderId="23" xfId="7" applyNumberFormat="1" applyFont="1" applyFill="1" applyBorder="1" applyAlignment="1">
      <alignment horizontal="center"/>
    </xf>
    <xf numFmtId="3" fontId="20" fillId="5" borderId="23" xfId="4" applyNumberFormat="1" applyFont="1" applyFill="1" applyBorder="1" applyAlignment="1">
      <alignment vertical="center"/>
    </xf>
    <xf numFmtId="0" fontId="20" fillId="5" borderId="23" xfId="4" applyFont="1" applyFill="1" applyBorder="1" applyAlignment="1">
      <alignment vertical="center"/>
    </xf>
    <xf numFmtId="0" fontId="20" fillId="5" borderId="25" xfId="4" applyFont="1" applyFill="1" applyBorder="1" applyAlignment="1">
      <alignment vertical="center"/>
    </xf>
    <xf numFmtId="3" fontId="16" fillId="3" borderId="23" xfId="4" applyNumberFormat="1" applyFont="1" applyFill="1" applyBorder="1" applyAlignment="1">
      <alignment vertical="center"/>
    </xf>
    <xf numFmtId="0" fontId="25" fillId="0" borderId="0" xfId="6" applyFont="1"/>
    <xf numFmtId="0" fontId="26" fillId="0" borderId="0" xfId="6" applyFont="1"/>
    <xf numFmtId="0" fontId="10" fillId="0" borderId="0" xfId="0" applyFont="1"/>
    <xf numFmtId="0" fontId="27" fillId="0" borderId="0" xfId="0" applyFont="1"/>
    <xf numFmtId="14" fontId="10" fillId="0" borderId="0" xfId="6" applyNumberFormat="1" applyFont="1"/>
    <xf numFmtId="0" fontId="28" fillId="0" borderId="0" xfId="0" applyFont="1" applyAlignment="1">
      <alignment horizontal="right"/>
    </xf>
    <xf numFmtId="0" fontId="16" fillId="3" borderId="3" xfId="0" applyFont="1" applyFill="1" applyBorder="1" applyAlignment="1">
      <alignment wrapText="1"/>
    </xf>
    <xf numFmtId="166" fontId="16" fillId="3" borderId="2" xfId="32" applyNumberFormat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6" fontId="12" fillId="0" borderId="2" xfId="32" applyNumberFormat="1" applyFont="1" applyBorder="1" applyAlignment="1">
      <alignment horizontal="center"/>
    </xf>
    <xf numFmtId="165" fontId="12" fillId="0" borderId="2" xfId="31" applyNumberFormat="1" applyFont="1" applyBorder="1" applyAlignment="1">
      <alignment horizontal="center"/>
    </xf>
    <xf numFmtId="0" fontId="12" fillId="0" borderId="3" xfId="0" applyFont="1" applyBorder="1" applyAlignment="1">
      <alignment horizontal="left" wrapText="1" indent="1"/>
    </xf>
    <xf numFmtId="166" fontId="12" fillId="0" borderId="4" xfId="32" applyNumberFormat="1" applyFont="1" applyBorder="1" applyAlignment="1">
      <alignment horizontal="center"/>
    </xf>
    <xf numFmtId="165" fontId="12" fillId="0" borderId="4" xfId="34" applyNumberFormat="1" applyFont="1" applyBorder="1" applyAlignment="1">
      <alignment horizontal="center"/>
    </xf>
    <xf numFmtId="0" fontId="16" fillId="3" borderId="2" xfId="0" applyFont="1" applyFill="1" applyBorder="1" applyAlignment="1">
      <alignment vertical="center" wrapText="1"/>
    </xf>
    <xf numFmtId="166" fontId="16" fillId="3" borderId="2" xfId="32" applyNumberFormat="1" applyFont="1" applyFill="1" applyBorder="1" applyAlignment="1">
      <alignment horizontal="center" vertical="center"/>
    </xf>
    <xf numFmtId="165" fontId="16" fillId="3" borderId="2" xfId="3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30" fillId="0" borderId="0" xfId="3" applyFont="1"/>
    <xf numFmtId="0" fontId="21" fillId="4" borderId="23" xfId="0" applyFont="1" applyFill="1" applyBorder="1" applyAlignment="1">
      <alignment horizontal="center" vertical="center" wrapText="1"/>
    </xf>
    <xf numFmtId="0" fontId="12" fillId="0" borderId="0" xfId="11" applyFont="1" applyAlignment="1">
      <alignment horizontal="left"/>
    </xf>
    <xf numFmtId="0" fontId="13" fillId="0" borderId="0" xfId="4" applyFont="1" applyAlignment="1">
      <alignment vertical="center"/>
    </xf>
    <xf numFmtId="0" fontId="15" fillId="0" borderId="8" xfId="4" applyFont="1" applyBorder="1" applyAlignment="1">
      <alignment horizontal="right" vertical="center"/>
    </xf>
    <xf numFmtId="0" fontId="13" fillId="0" borderId="10" xfId="4" applyFont="1" applyBorder="1" applyAlignment="1">
      <alignment horizontal="center" vertical="center"/>
    </xf>
    <xf numFmtId="0" fontId="13" fillId="0" borderId="16" xfId="4" applyFont="1" applyBorder="1" applyAlignment="1">
      <alignment horizontal="center" vertical="center"/>
    </xf>
    <xf numFmtId="0" fontId="20" fillId="4" borderId="14" xfId="4" applyFont="1" applyFill="1" applyBorder="1" applyAlignment="1">
      <alignment vertical="center"/>
    </xf>
    <xf numFmtId="0" fontId="20" fillId="0" borderId="0" xfId="4" applyFont="1" applyAlignment="1">
      <alignment vertical="center"/>
    </xf>
    <xf numFmtId="0" fontId="20" fillId="4" borderId="22" xfId="4" applyFont="1" applyFill="1" applyBorder="1" applyAlignment="1">
      <alignment vertical="center"/>
    </xf>
    <xf numFmtId="0" fontId="13" fillId="0" borderId="21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0" fillId="2" borderId="0" xfId="0" applyFont="1" applyFill="1"/>
    <xf numFmtId="0" fontId="31" fillId="0" borderId="0" xfId="4" applyFont="1" applyAlignment="1">
      <alignment vertical="center"/>
    </xf>
    <xf numFmtId="0" fontId="12" fillId="0" borderId="0" xfId="0" applyFont="1"/>
    <xf numFmtId="0" fontId="23" fillId="0" borderId="0" xfId="0" applyFont="1"/>
    <xf numFmtId="3" fontId="20" fillId="0" borderId="0" xfId="4" applyNumberFormat="1" applyFont="1"/>
    <xf numFmtId="0" fontId="13" fillId="0" borderId="0" xfId="4" applyFont="1" applyAlignment="1">
      <alignment horizontal="center" vertical="center"/>
    </xf>
    <xf numFmtId="0" fontId="32" fillId="0" borderId="0" xfId="6" applyFont="1"/>
    <xf numFmtId="0" fontId="15" fillId="0" borderId="8" xfId="4" applyFont="1" applyBorder="1" applyAlignment="1">
      <alignment horizontal="right" vertical="center" shrinkToFit="1"/>
    </xf>
    <xf numFmtId="0" fontId="29" fillId="3" borderId="1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vertical="center" wrapText="1"/>
    </xf>
    <xf numFmtId="0" fontId="18" fillId="3" borderId="16" xfId="4" applyFont="1" applyFill="1" applyBorder="1" applyAlignment="1">
      <alignment horizontal="center" vertical="center" wrapText="1"/>
    </xf>
    <xf numFmtId="0" fontId="16" fillId="3" borderId="13" xfId="4" applyFont="1" applyFill="1" applyBorder="1" applyAlignment="1">
      <alignment horizontal="center" vertical="center"/>
    </xf>
    <xf numFmtId="0" fontId="16" fillId="3" borderId="12" xfId="4" applyFont="1" applyFill="1" applyBorder="1" applyAlignment="1">
      <alignment horizontal="center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vertical="center" wrapText="1"/>
    </xf>
    <xf numFmtId="0" fontId="18" fillId="3" borderId="15" xfId="4" applyFont="1" applyFill="1" applyBorder="1" applyAlignment="1">
      <alignment horizontal="center" vertical="center" wrapText="1"/>
    </xf>
    <xf numFmtId="0" fontId="18" fillId="3" borderId="19" xfId="4" applyFont="1" applyFill="1" applyBorder="1" applyAlignment="1">
      <alignment horizontal="center" vertical="center" wrapText="1"/>
    </xf>
    <xf numFmtId="0" fontId="13" fillId="0" borderId="0" xfId="4" applyFont="1" applyAlignment="1">
      <alignment horizontal="center" vertical="center"/>
    </xf>
    <xf numFmtId="0" fontId="17" fillId="3" borderId="18" xfId="4" applyFont="1" applyFill="1" applyBorder="1" applyAlignment="1">
      <alignment horizontal="center" vertical="center"/>
    </xf>
    <xf numFmtId="0" fontId="17" fillId="3" borderId="0" xfId="4" applyFont="1" applyFill="1" applyAlignment="1">
      <alignment horizontal="center" vertical="center"/>
    </xf>
    <xf numFmtId="0" fontId="17" fillId="3" borderId="19" xfId="4" applyFont="1" applyFill="1" applyBorder="1" applyAlignment="1">
      <alignment horizontal="center" vertical="center"/>
    </xf>
    <xf numFmtId="0" fontId="16" fillId="3" borderId="11" xfId="4" applyFont="1" applyFill="1" applyBorder="1" applyAlignment="1">
      <alignment horizontal="center" vertical="center"/>
    </xf>
    <xf numFmtId="0" fontId="16" fillId="3" borderId="14" xfId="4" applyFont="1" applyFill="1" applyBorder="1" applyAlignment="1">
      <alignment horizontal="center" vertical="center"/>
    </xf>
    <xf numFmtId="0" fontId="17" fillId="3" borderId="17" xfId="4" applyFont="1" applyFill="1" applyBorder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6" fillId="3" borderId="26" xfId="4" applyFont="1" applyFill="1" applyBorder="1" applyAlignment="1">
      <alignment horizontal="center" vertical="top"/>
    </xf>
    <xf numFmtId="0" fontId="16" fillId="3" borderId="24" xfId="4" applyFont="1" applyFill="1" applyBorder="1" applyAlignment="1">
      <alignment horizontal="center" vertical="top"/>
    </xf>
    <xf numFmtId="0" fontId="13" fillId="5" borderId="26" xfId="4" applyFont="1" applyFill="1" applyBorder="1" applyAlignment="1">
      <alignment horizontal="center" vertical="center"/>
    </xf>
    <xf numFmtId="0" fontId="13" fillId="5" borderId="24" xfId="4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wrapText="1"/>
    </xf>
    <xf numFmtId="0" fontId="17" fillId="3" borderId="15" xfId="4" applyFont="1" applyFill="1" applyBorder="1" applyAlignment="1">
      <alignment horizontal="center" vertical="top"/>
    </xf>
    <xf numFmtId="0" fontId="17" fillId="3" borderId="20" xfId="4" applyFont="1" applyFill="1" applyBorder="1" applyAlignment="1">
      <alignment horizontal="center" vertical="top"/>
    </xf>
    <xf numFmtId="0" fontId="17" fillId="3" borderId="16" xfId="4" applyFont="1" applyFill="1" applyBorder="1" applyAlignment="1">
      <alignment horizontal="center" vertical="top"/>
    </xf>
    <xf numFmtId="0" fontId="17" fillId="3" borderId="21" xfId="4" applyFont="1" applyFill="1" applyBorder="1" applyAlignment="1">
      <alignment horizontal="center" vertical="top"/>
    </xf>
    <xf numFmtId="0" fontId="19" fillId="3" borderId="16" xfId="4" applyFont="1" applyFill="1" applyBorder="1" applyAlignment="1">
      <alignment horizontal="center" vertical="top" wrapText="1"/>
    </xf>
    <xf numFmtId="0" fontId="19" fillId="3" borderId="21" xfId="4" applyFont="1" applyFill="1" applyBorder="1" applyAlignment="1">
      <alignment horizontal="center" vertical="top" wrapText="1"/>
    </xf>
    <xf numFmtId="0" fontId="19" fillId="3" borderId="16" xfId="4" applyFont="1" applyFill="1" applyBorder="1" applyAlignment="1">
      <alignment horizontal="center" vertical="center" wrapText="1"/>
    </xf>
    <xf numFmtId="0" fontId="19" fillId="3" borderId="21" xfId="4" applyFont="1" applyFill="1" applyBorder="1" applyAlignment="1">
      <alignment horizontal="center" vertical="center" wrapText="1"/>
    </xf>
    <xf numFmtId="0" fontId="16" fillId="3" borderId="9" xfId="4" applyFont="1" applyFill="1" applyBorder="1" applyAlignment="1">
      <alignment horizontal="center" wrapText="1"/>
    </xf>
    <xf numFmtId="0" fontId="16" fillId="3" borderId="15" xfId="4" applyFont="1" applyFill="1" applyBorder="1" applyAlignment="1">
      <alignment horizontal="center" wrapText="1"/>
    </xf>
    <xf numFmtId="0" fontId="16" fillId="3" borderId="10" xfId="4" applyFont="1" applyFill="1" applyBorder="1" applyAlignment="1">
      <alignment horizontal="center" wrapText="1"/>
    </xf>
    <xf numFmtId="0" fontId="16" fillId="3" borderId="16" xfId="4" applyFont="1" applyFill="1" applyBorder="1" applyAlignment="1">
      <alignment horizontal="center" wrapText="1"/>
    </xf>
    <xf numFmtId="0" fontId="17" fillId="3" borderId="20" xfId="4" applyFont="1" applyFill="1" applyBorder="1" applyAlignment="1">
      <alignment horizontal="center" vertical="center"/>
    </xf>
    <xf numFmtId="0" fontId="17" fillId="3" borderId="27" xfId="4" applyFont="1" applyFill="1" applyBorder="1" applyAlignment="1">
      <alignment horizontal="center" vertical="center"/>
    </xf>
    <xf numFmtId="0" fontId="17" fillId="3" borderId="22" xfId="4" applyFont="1" applyFill="1" applyBorder="1" applyAlignment="1">
      <alignment horizontal="center" vertical="center"/>
    </xf>
    <xf numFmtId="0" fontId="16" fillId="3" borderId="9" xfId="4" applyFont="1" applyFill="1" applyBorder="1" applyAlignment="1">
      <alignment horizontal="center" vertical="center"/>
    </xf>
    <xf numFmtId="0" fontId="12" fillId="0" borderId="1" xfId="0" applyFont="1" applyBorder="1" applyAlignment="1">
      <alignment wrapText="1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52">
    <dxf>
      <font>
        <color theme="5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93DCC-07F6-4A29-9DBA-BD2259964739}">
  <dimension ref="B1:P18"/>
  <sheetViews>
    <sheetView showGridLines="0" tabSelected="1" zoomScaleNormal="100" workbookViewId="0"/>
  </sheetViews>
  <sheetFormatPr defaultColWidth="9.109375" defaultRowHeight="13.8"/>
  <cols>
    <col min="1" max="1" width="1.6640625" style="40" customWidth="1"/>
    <col min="2" max="2" width="32.33203125" style="40" customWidth="1"/>
    <col min="3" max="7" width="11" style="40" customWidth="1"/>
    <col min="8" max="8" width="12" style="40" customWidth="1"/>
    <col min="9" max="11" width="9.109375" style="40"/>
    <col min="12" max="12" width="24.109375" style="40" customWidth="1"/>
    <col min="13" max="15" width="9.109375" style="40"/>
    <col min="16" max="16" width="10.5546875" style="40" customWidth="1"/>
    <col min="17" max="17" width="11.44140625" style="40" customWidth="1"/>
    <col min="18" max="16384" width="9.109375" style="40"/>
  </cols>
  <sheetData>
    <row r="1" spans="2:8">
      <c r="B1" s="40" t="s">
        <v>103</v>
      </c>
      <c r="D1" s="41"/>
      <c r="E1" s="41"/>
      <c r="F1" s="41"/>
      <c r="G1" s="41"/>
      <c r="H1" s="42">
        <v>45204</v>
      </c>
    </row>
    <row r="2" spans="2:8">
      <c r="H2" s="43" t="s">
        <v>104</v>
      </c>
    </row>
    <row r="3" spans="2:8" ht="26.25" customHeight="1">
      <c r="B3" s="77" t="s">
        <v>105</v>
      </c>
      <c r="C3" s="78"/>
      <c r="D3" s="78"/>
      <c r="E3" s="78"/>
      <c r="F3" s="78"/>
      <c r="G3" s="78"/>
      <c r="H3" s="79"/>
    </row>
    <row r="4" spans="2:8" ht="26.25" customHeight="1">
      <c r="B4" s="44"/>
      <c r="C4" s="45" t="s">
        <v>113</v>
      </c>
      <c r="D4" s="45" t="s">
        <v>114</v>
      </c>
      <c r="E4" s="46" t="s">
        <v>106</v>
      </c>
      <c r="F4" s="45" t="s">
        <v>115</v>
      </c>
      <c r="G4" s="45" t="s">
        <v>116</v>
      </c>
      <c r="H4" s="46" t="s">
        <v>106</v>
      </c>
    </row>
    <row r="5" spans="2:8" ht="26.25" customHeight="1">
      <c r="B5" s="118" t="s">
        <v>107</v>
      </c>
      <c r="C5" s="47">
        <v>2146</v>
      </c>
      <c r="D5" s="47">
        <v>3265</v>
      </c>
      <c r="E5" s="48">
        <v>-0.34272588055130171</v>
      </c>
      <c r="F5" s="47">
        <v>26596</v>
      </c>
      <c r="G5" s="47">
        <v>23979</v>
      </c>
      <c r="H5" s="48">
        <v>0.10913716168313936</v>
      </c>
    </row>
    <row r="6" spans="2:8" ht="26.25" customHeight="1">
      <c r="B6" s="49" t="s">
        <v>108</v>
      </c>
      <c r="C6" s="50">
        <v>355</v>
      </c>
      <c r="D6" s="50">
        <v>633</v>
      </c>
      <c r="E6" s="51">
        <v>-0.43917851500789884</v>
      </c>
      <c r="F6" s="50">
        <v>6144</v>
      </c>
      <c r="G6" s="50">
        <v>5313</v>
      </c>
      <c r="H6" s="51">
        <v>0.15640880858272155</v>
      </c>
    </row>
    <row r="7" spans="2:8" ht="26.25" customHeight="1">
      <c r="B7" s="49" t="s">
        <v>109</v>
      </c>
      <c r="C7" s="50">
        <v>121</v>
      </c>
      <c r="D7" s="50">
        <v>135</v>
      </c>
      <c r="E7" s="51">
        <v>-0.10370370370370374</v>
      </c>
      <c r="F7" s="50">
        <v>949</v>
      </c>
      <c r="G7" s="50">
        <v>763</v>
      </c>
      <c r="H7" s="51">
        <v>0.24377457404980341</v>
      </c>
    </row>
    <row r="8" spans="2:8" ht="26.25" customHeight="1">
      <c r="B8" s="49" t="s">
        <v>110</v>
      </c>
      <c r="C8" s="50">
        <v>1670</v>
      </c>
      <c r="D8" s="50">
        <v>2497</v>
      </c>
      <c r="E8" s="51">
        <v>-0.33119743692430914</v>
      </c>
      <c r="F8" s="50">
        <v>19503</v>
      </c>
      <c r="G8" s="50">
        <v>17903</v>
      </c>
      <c r="H8" s="51">
        <v>8.9370496564821433E-2</v>
      </c>
    </row>
    <row r="9" spans="2:8" ht="26.25" customHeight="1">
      <c r="B9" s="118" t="s">
        <v>111</v>
      </c>
      <c r="C9" s="47">
        <v>136</v>
      </c>
      <c r="D9" s="47">
        <v>64</v>
      </c>
      <c r="E9" s="48">
        <v>1.125</v>
      </c>
      <c r="F9" s="47">
        <v>1211</v>
      </c>
      <c r="G9" s="47">
        <v>814</v>
      </c>
      <c r="H9" s="48">
        <v>0.48771498771498778</v>
      </c>
    </row>
    <row r="10" spans="2:8" ht="26.25" customHeight="1">
      <c r="B10" s="52" t="s">
        <v>112</v>
      </c>
      <c r="C10" s="53">
        <v>2282</v>
      </c>
      <c r="D10" s="53">
        <v>3329</v>
      </c>
      <c r="E10" s="54">
        <v>-0.31450886151997592</v>
      </c>
      <c r="F10" s="53">
        <v>27807</v>
      </c>
      <c r="G10" s="53">
        <v>24793</v>
      </c>
      <c r="H10" s="54">
        <v>0.12156657120961567</v>
      </c>
    </row>
    <row r="11" spans="2:8" ht="26.25" customHeight="1">
      <c r="B11" s="55"/>
    </row>
    <row r="12" spans="2:8" ht="15" customHeight="1"/>
    <row r="18" spans="16:16">
      <c r="P18" s="56"/>
    </row>
  </sheetData>
  <mergeCells count="1">
    <mergeCell ref="B3:H3"/>
  </mergeCells>
  <conditionalFormatting sqref="E5:E10 H5:H10">
    <cfRule type="cellIs" dxfId="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>
      <selection activeCell="O1" sqref="O1"/>
    </sheetView>
  </sheetViews>
  <sheetFormatPr defaultColWidth="9.109375" defaultRowHeight="13.8"/>
  <cols>
    <col min="1" max="1" width="1.109375" style="40" customWidth="1"/>
    <col min="2" max="2" width="9.109375" style="40" customWidth="1"/>
    <col min="3" max="3" width="16.88671875" style="40" customWidth="1"/>
    <col min="4" max="4" width="9" style="40" customWidth="1"/>
    <col min="5" max="5" width="11" style="40" customWidth="1"/>
    <col min="6" max="6" width="9" style="40" customWidth="1"/>
    <col min="7" max="7" width="12.88671875" style="40" customWidth="1"/>
    <col min="8" max="9" width="9" style="40" customWidth="1"/>
    <col min="10" max="10" width="9.88671875" style="40" customWidth="1"/>
    <col min="11" max="14" width="9" style="40" customWidth="1"/>
    <col min="15" max="15" width="11.5546875" style="40" customWidth="1"/>
    <col min="16" max="16384" width="9.109375" style="40"/>
  </cols>
  <sheetData>
    <row r="1" spans="2:15">
      <c r="B1" s="40" t="s">
        <v>7</v>
      </c>
      <c r="E1" s="41"/>
      <c r="O1" s="42">
        <v>45204</v>
      </c>
    </row>
    <row r="2" spans="2:15">
      <c r="B2" s="88" t="s">
        <v>19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2:15" ht="14.4" customHeight="1">
      <c r="B3" s="95" t="s">
        <v>82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2:15" ht="14.4" customHeight="1" thickBot="1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3" t="s">
        <v>31</v>
      </c>
    </row>
    <row r="5" spans="2:15" ht="14.25" customHeight="1">
      <c r="B5" s="110" t="s">
        <v>0</v>
      </c>
      <c r="C5" s="112" t="s">
        <v>1</v>
      </c>
      <c r="D5" s="92" t="s">
        <v>90</v>
      </c>
      <c r="E5" s="92"/>
      <c r="F5" s="92"/>
      <c r="G5" s="92"/>
      <c r="H5" s="83"/>
      <c r="I5" s="82" t="s">
        <v>85</v>
      </c>
      <c r="J5" s="83"/>
      <c r="K5" s="82" t="s">
        <v>92</v>
      </c>
      <c r="L5" s="92"/>
      <c r="M5" s="92"/>
      <c r="N5" s="92"/>
      <c r="O5" s="93"/>
    </row>
    <row r="6" spans="2:15" ht="14.4" customHeight="1" thickBot="1">
      <c r="B6" s="111"/>
      <c r="C6" s="113"/>
      <c r="D6" s="90" t="s">
        <v>91</v>
      </c>
      <c r="E6" s="90"/>
      <c r="F6" s="90"/>
      <c r="G6" s="90"/>
      <c r="H6" s="94"/>
      <c r="I6" s="89" t="s">
        <v>86</v>
      </c>
      <c r="J6" s="94"/>
      <c r="K6" s="89" t="s">
        <v>93</v>
      </c>
      <c r="L6" s="90"/>
      <c r="M6" s="90"/>
      <c r="N6" s="90"/>
      <c r="O6" s="91"/>
    </row>
    <row r="7" spans="2:15" ht="14.4" customHeight="1">
      <c r="B7" s="111"/>
      <c r="C7" s="113"/>
      <c r="D7" s="84">
        <v>2023</v>
      </c>
      <c r="E7" s="85"/>
      <c r="F7" s="84">
        <v>2022</v>
      </c>
      <c r="G7" s="85"/>
      <c r="H7" s="100" t="s">
        <v>21</v>
      </c>
      <c r="I7" s="80">
        <v>2023</v>
      </c>
      <c r="J7" s="80" t="s">
        <v>94</v>
      </c>
      <c r="K7" s="84">
        <v>2023</v>
      </c>
      <c r="L7" s="85"/>
      <c r="M7" s="84">
        <v>2022</v>
      </c>
      <c r="N7" s="85"/>
      <c r="O7" s="100" t="s">
        <v>21</v>
      </c>
    </row>
    <row r="8" spans="2:15" ht="14.4" customHeight="1" thickBot="1">
      <c r="B8" s="102" t="s">
        <v>22</v>
      </c>
      <c r="C8" s="104" t="s">
        <v>23</v>
      </c>
      <c r="D8" s="86"/>
      <c r="E8" s="87"/>
      <c r="F8" s="86"/>
      <c r="G8" s="87"/>
      <c r="H8" s="101"/>
      <c r="I8" s="81"/>
      <c r="J8" s="81"/>
      <c r="K8" s="86"/>
      <c r="L8" s="87"/>
      <c r="M8" s="86"/>
      <c r="N8" s="87"/>
      <c r="O8" s="101"/>
    </row>
    <row r="9" spans="2:15" ht="14.25" customHeight="1">
      <c r="B9" s="102"/>
      <c r="C9" s="104"/>
      <c r="D9" s="4" t="s">
        <v>24</v>
      </c>
      <c r="E9" s="5" t="s">
        <v>2</v>
      </c>
      <c r="F9" s="4" t="s">
        <v>24</v>
      </c>
      <c r="G9" s="5" t="s">
        <v>2</v>
      </c>
      <c r="H9" s="106" t="s">
        <v>25</v>
      </c>
      <c r="I9" s="6" t="s">
        <v>24</v>
      </c>
      <c r="J9" s="108" t="s">
        <v>95</v>
      </c>
      <c r="K9" s="4" t="s">
        <v>24</v>
      </c>
      <c r="L9" s="5" t="s">
        <v>2</v>
      </c>
      <c r="M9" s="4" t="s">
        <v>24</v>
      </c>
      <c r="N9" s="5" t="s">
        <v>2</v>
      </c>
      <c r="O9" s="106" t="s">
        <v>25</v>
      </c>
    </row>
    <row r="10" spans="2:15" ht="14.4" customHeight="1" thickBot="1">
      <c r="B10" s="103"/>
      <c r="C10" s="105"/>
      <c r="D10" s="7" t="s">
        <v>26</v>
      </c>
      <c r="E10" s="8" t="s">
        <v>27</v>
      </c>
      <c r="F10" s="7" t="s">
        <v>26</v>
      </c>
      <c r="G10" s="8" t="s">
        <v>27</v>
      </c>
      <c r="H10" s="107"/>
      <c r="I10" s="9" t="s">
        <v>26</v>
      </c>
      <c r="J10" s="109"/>
      <c r="K10" s="7" t="s">
        <v>26</v>
      </c>
      <c r="L10" s="8" t="s">
        <v>27</v>
      </c>
      <c r="M10" s="7" t="s">
        <v>26</v>
      </c>
      <c r="N10" s="8" t="s">
        <v>27</v>
      </c>
      <c r="O10" s="107"/>
    </row>
    <row r="11" spans="2:15" ht="14.4" customHeight="1" thickBot="1">
      <c r="B11" s="10">
        <v>1</v>
      </c>
      <c r="C11" s="11" t="s">
        <v>8</v>
      </c>
      <c r="D11" s="12">
        <v>567</v>
      </c>
      <c r="E11" s="13">
        <v>0.26421248835041938</v>
      </c>
      <c r="F11" s="12">
        <v>699</v>
      </c>
      <c r="G11" s="13">
        <v>0.21408882082695252</v>
      </c>
      <c r="H11" s="14">
        <v>-0.18884120171673824</v>
      </c>
      <c r="I11" s="12">
        <v>448</v>
      </c>
      <c r="J11" s="14">
        <v>0.265625</v>
      </c>
      <c r="K11" s="12">
        <v>4982</v>
      </c>
      <c r="L11" s="13">
        <v>0.18732140171454353</v>
      </c>
      <c r="M11" s="12">
        <v>4408</v>
      </c>
      <c r="N11" s="13">
        <v>0.18382751574294173</v>
      </c>
      <c r="O11" s="14">
        <v>0.13021778584392019</v>
      </c>
    </row>
    <row r="12" spans="2:15" ht="14.4" customHeight="1" thickBot="1">
      <c r="B12" s="57">
        <v>2</v>
      </c>
      <c r="C12" s="16" t="s">
        <v>3</v>
      </c>
      <c r="D12" s="17">
        <v>289</v>
      </c>
      <c r="E12" s="18">
        <v>0.13466915191053122</v>
      </c>
      <c r="F12" s="17">
        <v>585</v>
      </c>
      <c r="G12" s="18">
        <v>0.17917304747320062</v>
      </c>
      <c r="H12" s="19">
        <v>-0.50598290598290596</v>
      </c>
      <c r="I12" s="17">
        <v>906</v>
      </c>
      <c r="J12" s="19">
        <v>-0.68101545253863138</v>
      </c>
      <c r="K12" s="17">
        <v>4756</v>
      </c>
      <c r="L12" s="18">
        <v>0.17882388329072041</v>
      </c>
      <c r="M12" s="17">
        <v>5110</v>
      </c>
      <c r="N12" s="18">
        <v>0.21310313190708538</v>
      </c>
      <c r="O12" s="19">
        <v>-6.9275929549902138E-2</v>
      </c>
    </row>
    <row r="13" spans="2:15" ht="14.4" customHeight="1" thickBot="1">
      <c r="B13" s="10">
        <v>3</v>
      </c>
      <c r="C13" s="11" t="s">
        <v>9</v>
      </c>
      <c r="D13" s="12">
        <v>349</v>
      </c>
      <c r="E13" s="13">
        <v>0.16262814538676607</v>
      </c>
      <c r="F13" s="12">
        <v>680</v>
      </c>
      <c r="G13" s="13">
        <v>0.20826952526799389</v>
      </c>
      <c r="H13" s="14">
        <v>-0.48676470588235299</v>
      </c>
      <c r="I13" s="12">
        <v>744</v>
      </c>
      <c r="J13" s="14">
        <v>-0.53091397849462363</v>
      </c>
      <c r="K13" s="12">
        <v>4749</v>
      </c>
      <c r="L13" s="13">
        <v>0.17856068581741616</v>
      </c>
      <c r="M13" s="12">
        <v>4924</v>
      </c>
      <c r="N13" s="13">
        <v>0.20534634471829519</v>
      </c>
      <c r="O13" s="14">
        <v>-3.5540211210398076E-2</v>
      </c>
    </row>
    <row r="14" spans="2:15" ht="14.4" customHeight="1" thickBot="1">
      <c r="B14" s="57">
        <v>4</v>
      </c>
      <c r="C14" s="16" t="s">
        <v>10</v>
      </c>
      <c r="D14" s="17">
        <v>277</v>
      </c>
      <c r="E14" s="18">
        <v>0.12907735321528424</v>
      </c>
      <c r="F14" s="17">
        <v>379</v>
      </c>
      <c r="G14" s="18">
        <v>0.11607963246554365</v>
      </c>
      <c r="H14" s="19">
        <v>-0.26912928759894461</v>
      </c>
      <c r="I14" s="17">
        <v>453</v>
      </c>
      <c r="J14" s="19">
        <v>-0.38852097130242824</v>
      </c>
      <c r="K14" s="17">
        <v>3904</v>
      </c>
      <c r="L14" s="18">
        <v>0.14678899082568808</v>
      </c>
      <c r="M14" s="17">
        <v>2723</v>
      </c>
      <c r="N14" s="18">
        <v>0.11355769631761124</v>
      </c>
      <c r="O14" s="19">
        <v>0.43371281674623585</v>
      </c>
    </row>
    <row r="15" spans="2:15" ht="14.4" customHeight="1" thickBot="1">
      <c r="B15" s="10">
        <v>5</v>
      </c>
      <c r="C15" s="11" t="s">
        <v>4</v>
      </c>
      <c r="D15" s="12">
        <v>245</v>
      </c>
      <c r="E15" s="13">
        <v>0.11416589002795899</v>
      </c>
      <c r="F15" s="12">
        <v>447</v>
      </c>
      <c r="G15" s="13">
        <v>0.13690658499234304</v>
      </c>
      <c r="H15" s="14">
        <v>-0.45190156599552578</v>
      </c>
      <c r="I15" s="12">
        <v>812</v>
      </c>
      <c r="J15" s="14">
        <v>-0.69827586206896552</v>
      </c>
      <c r="K15" s="12">
        <v>3398</v>
      </c>
      <c r="L15" s="13">
        <v>0.12776357346969469</v>
      </c>
      <c r="M15" s="12">
        <v>3191</v>
      </c>
      <c r="N15" s="13">
        <v>0.13307477376037366</v>
      </c>
      <c r="O15" s="14">
        <v>6.4869946725164551E-2</v>
      </c>
    </row>
    <row r="16" spans="2:15" ht="14.4" customHeight="1" thickBot="1">
      <c r="B16" s="57">
        <v>6</v>
      </c>
      <c r="C16" s="16" t="s">
        <v>12</v>
      </c>
      <c r="D16" s="17">
        <v>190</v>
      </c>
      <c r="E16" s="18">
        <v>8.8536812674743712E-2</v>
      </c>
      <c r="F16" s="17">
        <v>182</v>
      </c>
      <c r="G16" s="18">
        <v>5.5742725880551298E-2</v>
      </c>
      <c r="H16" s="19">
        <v>4.3956043956044022E-2</v>
      </c>
      <c r="I16" s="17">
        <v>411</v>
      </c>
      <c r="J16" s="19">
        <v>-0.53771289537712896</v>
      </c>
      <c r="K16" s="17">
        <v>2371</v>
      </c>
      <c r="L16" s="18">
        <v>8.9148744172055955E-2</v>
      </c>
      <c r="M16" s="17">
        <v>1581</v>
      </c>
      <c r="N16" s="18">
        <v>6.5932691104716626E-2</v>
      </c>
      <c r="O16" s="19">
        <v>0.49968374446552821</v>
      </c>
    </row>
    <row r="17" spans="2:15" ht="14.4" customHeight="1" thickBot="1">
      <c r="B17" s="10">
        <v>7</v>
      </c>
      <c r="C17" s="11" t="s">
        <v>11</v>
      </c>
      <c r="D17" s="12">
        <v>176</v>
      </c>
      <c r="E17" s="13">
        <v>8.2013047530288916E-2</v>
      </c>
      <c r="F17" s="12">
        <v>185</v>
      </c>
      <c r="G17" s="13">
        <v>5.6661562021439509E-2</v>
      </c>
      <c r="H17" s="14">
        <v>-4.8648648648648596E-2</v>
      </c>
      <c r="I17" s="12">
        <v>161</v>
      </c>
      <c r="J17" s="14">
        <v>9.3167701863354102E-2</v>
      </c>
      <c r="K17" s="12">
        <v>1588</v>
      </c>
      <c r="L17" s="13">
        <v>5.970822680102271E-2</v>
      </c>
      <c r="M17" s="12">
        <v>1367</v>
      </c>
      <c r="N17" s="13">
        <v>5.7008215521915012E-2</v>
      </c>
      <c r="O17" s="14">
        <v>0.16166788588149239</v>
      </c>
    </row>
    <row r="18" spans="2:15" ht="14.4" thickBot="1">
      <c r="B18" s="98" t="s">
        <v>55</v>
      </c>
      <c r="C18" s="99"/>
      <c r="D18" s="21">
        <f>SUM(D11:D17)</f>
        <v>2093</v>
      </c>
      <c r="E18" s="22">
        <f>D18/D20</f>
        <v>0.9753028890959925</v>
      </c>
      <c r="F18" s="21">
        <f>SUM(F11:F17)</f>
        <v>3157</v>
      </c>
      <c r="G18" s="22">
        <f>F18/F20</f>
        <v>0.96692189892802449</v>
      </c>
      <c r="H18" s="23">
        <f>D18/F18-1</f>
        <v>-0.33702882483370289</v>
      </c>
      <c r="I18" s="21">
        <f>SUM(I11:I17)</f>
        <v>3935</v>
      </c>
      <c r="J18" s="22">
        <f>D18/I18-1</f>
        <v>-0.46810673443456163</v>
      </c>
      <c r="K18" s="21">
        <f>SUM(K11:K17)</f>
        <v>25748</v>
      </c>
      <c r="L18" s="22">
        <f>K18/K20</f>
        <v>0.9681155060911415</v>
      </c>
      <c r="M18" s="21">
        <f>SUM(M11:M17)</f>
        <v>23304</v>
      </c>
      <c r="N18" s="22">
        <f>M18/M20</f>
        <v>0.97185036907293887</v>
      </c>
      <c r="O18" s="23">
        <f>K18/M18-1</f>
        <v>0.10487469962238238</v>
      </c>
    </row>
    <row r="19" spans="2:15" ht="14.4" thickBot="1">
      <c r="B19" s="98" t="s">
        <v>28</v>
      </c>
      <c r="C19" s="99"/>
      <c r="D19" s="36">
        <f>D20-D18</f>
        <v>53</v>
      </c>
      <c r="E19" s="22">
        <f>D19/D20</f>
        <v>2.4697110904007457E-2</v>
      </c>
      <c r="F19" s="36">
        <f>F20-F18</f>
        <v>108</v>
      </c>
      <c r="G19" s="22">
        <f>F19/F20</f>
        <v>3.3078101071975501E-2</v>
      </c>
      <c r="H19" s="23">
        <f>D19/F19-1</f>
        <v>-0.5092592592592593</v>
      </c>
      <c r="I19" s="36">
        <f>I20-I18</f>
        <v>114</v>
      </c>
      <c r="J19" s="23">
        <f>D19/I19-1</f>
        <v>-0.53508771929824561</v>
      </c>
      <c r="K19" s="36">
        <f>K20-K18</f>
        <v>848</v>
      </c>
      <c r="L19" s="22">
        <f>K19/K20</f>
        <v>3.1884493908858474E-2</v>
      </c>
      <c r="M19" s="36">
        <f>M20-M18</f>
        <v>675</v>
      </c>
      <c r="N19" s="22">
        <f>M19/M20</f>
        <v>2.814963092706118E-2</v>
      </c>
      <c r="O19" s="23">
        <f>K19/M19-1</f>
        <v>0.25629629629629624</v>
      </c>
    </row>
    <row r="20" spans="2:15" ht="14.4" thickBot="1">
      <c r="B20" s="96" t="s">
        <v>29</v>
      </c>
      <c r="C20" s="97"/>
      <c r="D20" s="24">
        <v>2146</v>
      </c>
      <c r="E20" s="25">
        <v>1</v>
      </c>
      <c r="F20" s="24">
        <v>3265</v>
      </c>
      <c r="G20" s="25">
        <v>1</v>
      </c>
      <c r="H20" s="26">
        <v>-0.34272588055130171</v>
      </c>
      <c r="I20" s="24">
        <v>4049</v>
      </c>
      <c r="J20" s="26">
        <v>-0.46999259076315136</v>
      </c>
      <c r="K20" s="24">
        <v>26596</v>
      </c>
      <c r="L20" s="25">
        <v>1</v>
      </c>
      <c r="M20" s="24">
        <v>23979</v>
      </c>
      <c r="N20" s="25">
        <v>1</v>
      </c>
      <c r="O20" s="26">
        <v>0.10913716168313936</v>
      </c>
    </row>
    <row r="21" spans="2:15">
      <c r="B21" s="58" t="s">
        <v>38</v>
      </c>
    </row>
    <row r="22" spans="2:15">
      <c r="B22" s="75" t="s">
        <v>60</v>
      </c>
    </row>
    <row r="23" spans="2:15">
      <c r="B23" s="28" t="s">
        <v>61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K6:O6"/>
    <mergeCell ref="K5:O5"/>
    <mergeCell ref="D6:H6"/>
    <mergeCell ref="I6:J6"/>
    <mergeCell ref="M7:N8"/>
    <mergeCell ref="B3:O3"/>
  </mergeCells>
  <phoneticPr fontId="4" type="noConversion"/>
  <conditionalFormatting sqref="D11:O17">
    <cfRule type="cellIs" dxfId="51" priority="3" operator="equal">
      <formula>0</formula>
    </cfRule>
  </conditionalFormatting>
  <conditionalFormatting sqref="H11:H19 O11:O19">
    <cfRule type="cellIs" dxfId="50" priority="1" operator="lessThan">
      <formula>0</formula>
    </cfRule>
  </conditionalFormatting>
  <conditionalFormatting sqref="J11:J17">
    <cfRule type="cellIs" dxfId="49" priority="7" operator="lessThan">
      <formula>0</formula>
    </cfRule>
  </conditionalFormatting>
  <conditionalFormatting sqref="J19">
    <cfRule type="cellIs" dxfId="48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zoomScale="85" zoomScaleNormal="85" workbookViewId="0"/>
  </sheetViews>
  <sheetFormatPr defaultColWidth="9.109375" defaultRowHeight="13.8"/>
  <cols>
    <col min="1" max="1" width="1.33203125" style="40" customWidth="1"/>
    <col min="2" max="2" width="15.44140625" style="40" bestFit="1" customWidth="1"/>
    <col min="3" max="3" width="17.88671875" style="40" customWidth="1"/>
    <col min="4" max="9" width="9" style="40" customWidth="1"/>
    <col min="10" max="10" width="9.6640625" style="40" customWidth="1"/>
    <col min="11" max="14" width="9" style="40" customWidth="1"/>
    <col min="15" max="15" width="11.5546875" style="40" customWidth="1"/>
    <col min="16" max="16384" width="9.109375" style="40"/>
  </cols>
  <sheetData>
    <row r="1" spans="2:15">
      <c r="B1" s="40" t="s">
        <v>7</v>
      </c>
      <c r="E1" s="41"/>
      <c r="O1" s="42">
        <v>45204</v>
      </c>
    </row>
    <row r="2" spans="2:15">
      <c r="B2" s="88" t="s">
        <v>19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59"/>
    </row>
    <row r="3" spans="2:15" ht="14.4" customHeight="1" thickBot="1">
      <c r="B3" s="95" t="s">
        <v>82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60" t="s">
        <v>31</v>
      </c>
    </row>
    <row r="4" spans="2:15" ht="14.4" customHeight="1">
      <c r="B4" s="110" t="s">
        <v>20</v>
      </c>
      <c r="C4" s="112" t="s">
        <v>1</v>
      </c>
      <c r="D4" s="92" t="s">
        <v>90</v>
      </c>
      <c r="E4" s="92"/>
      <c r="F4" s="92"/>
      <c r="G4" s="92"/>
      <c r="H4" s="83"/>
      <c r="I4" s="82" t="s">
        <v>85</v>
      </c>
      <c r="J4" s="83"/>
      <c r="K4" s="82" t="s">
        <v>92</v>
      </c>
      <c r="L4" s="92"/>
      <c r="M4" s="92"/>
      <c r="N4" s="92"/>
      <c r="O4" s="93"/>
    </row>
    <row r="5" spans="2:15" ht="14.4" customHeight="1" thickBot="1">
      <c r="B5" s="111"/>
      <c r="C5" s="113"/>
      <c r="D5" s="90" t="s">
        <v>91</v>
      </c>
      <c r="E5" s="90"/>
      <c r="F5" s="90"/>
      <c r="G5" s="90"/>
      <c r="H5" s="94"/>
      <c r="I5" s="89" t="s">
        <v>86</v>
      </c>
      <c r="J5" s="94"/>
      <c r="K5" s="89" t="s">
        <v>93</v>
      </c>
      <c r="L5" s="90"/>
      <c r="M5" s="90"/>
      <c r="N5" s="90"/>
      <c r="O5" s="91"/>
    </row>
    <row r="6" spans="2:15" ht="14.4" customHeight="1">
      <c r="B6" s="111"/>
      <c r="C6" s="113"/>
      <c r="D6" s="84">
        <v>2023</v>
      </c>
      <c r="E6" s="85"/>
      <c r="F6" s="84">
        <v>2022</v>
      </c>
      <c r="G6" s="85"/>
      <c r="H6" s="100" t="s">
        <v>21</v>
      </c>
      <c r="I6" s="80">
        <v>2023</v>
      </c>
      <c r="J6" s="80" t="s">
        <v>94</v>
      </c>
      <c r="K6" s="84">
        <v>2023</v>
      </c>
      <c r="L6" s="85"/>
      <c r="M6" s="84">
        <v>2022</v>
      </c>
      <c r="N6" s="85"/>
      <c r="O6" s="100" t="s">
        <v>21</v>
      </c>
    </row>
    <row r="7" spans="2:15" ht="14.4" customHeight="1" thickBot="1">
      <c r="B7" s="102" t="s">
        <v>20</v>
      </c>
      <c r="C7" s="104" t="s">
        <v>23</v>
      </c>
      <c r="D7" s="86"/>
      <c r="E7" s="87"/>
      <c r="F7" s="86"/>
      <c r="G7" s="87"/>
      <c r="H7" s="101"/>
      <c r="I7" s="81"/>
      <c r="J7" s="81"/>
      <c r="K7" s="86"/>
      <c r="L7" s="87"/>
      <c r="M7" s="86"/>
      <c r="N7" s="87"/>
      <c r="O7" s="101"/>
    </row>
    <row r="8" spans="2:15" ht="14.4" customHeight="1">
      <c r="B8" s="102"/>
      <c r="C8" s="104"/>
      <c r="D8" s="4" t="s">
        <v>24</v>
      </c>
      <c r="E8" s="5" t="s">
        <v>2</v>
      </c>
      <c r="F8" s="4" t="s">
        <v>24</v>
      </c>
      <c r="G8" s="5" t="s">
        <v>2</v>
      </c>
      <c r="H8" s="106" t="s">
        <v>25</v>
      </c>
      <c r="I8" s="6" t="s">
        <v>24</v>
      </c>
      <c r="J8" s="108" t="s">
        <v>95</v>
      </c>
      <c r="K8" s="4" t="s">
        <v>24</v>
      </c>
      <c r="L8" s="5" t="s">
        <v>2</v>
      </c>
      <c r="M8" s="4" t="s">
        <v>24</v>
      </c>
      <c r="N8" s="5" t="s">
        <v>2</v>
      </c>
      <c r="O8" s="106" t="s">
        <v>25</v>
      </c>
    </row>
    <row r="9" spans="2:15" ht="14.4" customHeight="1" thickBot="1">
      <c r="B9" s="103"/>
      <c r="C9" s="105"/>
      <c r="D9" s="7" t="s">
        <v>26</v>
      </c>
      <c r="E9" s="8" t="s">
        <v>27</v>
      </c>
      <c r="F9" s="7" t="s">
        <v>26</v>
      </c>
      <c r="G9" s="8" t="s">
        <v>27</v>
      </c>
      <c r="H9" s="107"/>
      <c r="I9" s="9" t="s">
        <v>26</v>
      </c>
      <c r="J9" s="109"/>
      <c r="K9" s="7" t="s">
        <v>26</v>
      </c>
      <c r="L9" s="8" t="s">
        <v>27</v>
      </c>
      <c r="M9" s="7" t="s">
        <v>26</v>
      </c>
      <c r="N9" s="8" t="s">
        <v>27</v>
      </c>
      <c r="O9" s="107"/>
    </row>
    <row r="10" spans="2:15" ht="14.4" customHeight="1" thickBot="1">
      <c r="B10" s="61"/>
      <c r="C10" s="11" t="s">
        <v>12</v>
      </c>
      <c r="D10" s="12">
        <v>124</v>
      </c>
      <c r="E10" s="13">
        <v>0.62311557788944727</v>
      </c>
      <c r="F10" s="12">
        <v>102</v>
      </c>
      <c r="G10" s="13">
        <v>0.46788990825688076</v>
      </c>
      <c r="H10" s="14">
        <v>0.21568627450980382</v>
      </c>
      <c r="I10" s="12">
        <v>241</v>
      </c>
      <c r="J10" s="14">
        <v>-0.48547717842323657</v>
      </c>
      <c r="K10" s="12">
        <v>1382</v>
      </c>
      <c r="L10" s="13">
        <v>0.53607447633824667</v>
      </c>
      <c r="M10" s="12">
        <v>1018</v>
      </c>
      <c r="N10" s="13">
        <v>0.55903349807797909</v>
      </c>
      <c r="O10" s="14">
        <v>0.35756385068762286</v>
      </c>
    </row>
    <row r="11" spans="2:15" ht="14.4" customHeight="1" thickBot="1">
      <c r="B11" s="62"/>
      <c r="C11" s="16" t="s">
        <v>9</v>
      </c>
      <c r="D11" s="17">
        <v>13</v>
      </c>
      <c r="E11" s="18">
        <v>6.5326633165829151E-2</v>
      </c>
      <c r="F11" s="17">
        <v>34</v>
      </c>
      <c r="G11" s="18">
        <v>0.15596330275229359</v>
      </c>
      <c r="H11" s="19">
        <v>-0.61764705882352944</v>
      </c>
      <c r="I11" s="17">
        <v>48</v>
      </c>
      <c r="J11" s="19">
        <v>-0.72916666666666674</v>
      </c>
      <c r="K11" s="17">
        <v>312</v>
      </c>
      <c r="L11" s="18">
        <v>0.12102404965089217</v>
      </c>
      <c r="M11" s="17">
        <v>262</v>
      </c>
      <c r="N11" s="18">
        <v>0.14387699066447007</v>
      </c>
      <c r="O11" s="19">
        <v>0.19083969465648853</v>
      </c>
    </row>
    <row r="12" spans="2:15" ht="14.4" customHeight="1" thickBot="1">
      <c r="B12" s="62"/>
      <c r="C12" s="11" t="s">
        <v>4</v>
      </c>
      <c r="D12" s="12">
        <v>18</v>
      </c>
      <c r="E12" s="13">
        <v>9.0452261306532666E-2</v>
      </c>
      <c r="F12" s="12">
        <v>22</v>
      </c>
      <c r="G12" s="13">
        <v>0.10091743119266056</v>
      </c>
      <c r="H12" s="14">
        <v>-0.18181818181818177</v>
      </c>
      <c r="I12" s="12">
        <v>88</v>
      </c>
      <c r="J12" s="14">
        <v>-0.79545454545454541</v>
      </c>
      <c r="K12" s="12">
        <v>294</v>
      </c>
      <c r="L12" s="13">
        <v>0.11404189294026378</v>
      </c>
      <c r="M12" s="12">
        <v>189</v>
      </c>
      <c r="N12" s="13">
        <v>0.10378912685337727</v>
      </c>
      <c r="O12" s="14">
        <v>0.55555555555555558</v>
      </c>
    </row>
    <row r="13" spans="2:15" ht="14.4" customHeight="1" thickBot="1">
      <c r="B13" s="62"/>
      <c r="C13" s="63" t="s">
        <v>36</v>
      </c>
      <c r="D13" s="17">
        <v>6</v>
      </c>
      <c r="E13" s="18">
        <v>3.015075376884422E-2</v>
      </c>
      <c r="F13" s="17">
        <v>20</v>
      </c>
      <c r="G13" s="18">
        <v>9.1743119266055051E-2</v>
      </c>
      <c r="H13" s="19">
        <v>-0.7</v>
      </c>
      <c r="I13" s="17">
        <v>27</v>
      </c>
      <c r="J13" s="19">
        <v>-0.77777777777777779</v>
      </c>
      <c r="K13" s="17">
        <v>232</v>
      </c>
      <c r="L13" s="18">
        <v>8.9992242048099302E-2</v>
      </c>
      <c r="M13" s="17">
        <v>130</v>
      </c>
      <c r="N13" s="18">
        <v>7.1389346512905003E-2</v>
      </c>
      <c r="O13" s="19">
        <v>0.78461538461538471</v>
      </c>
    </row>
    <row r="14" spans="2:15" ht="14.4" customHeight="1" thickBot="1">
      <c r="B14" s="62"/>
      <c r="C14" s="64" t="s">
        <v>3</v>
      </c>
      <c r="D14" s="12">
        <v>7</v>
      </c>
      <c r="E14" s="13">
        <v>3.5175879396984924E-2</v>
      </c>
      <c r="F14" s="12">
        <v>25</v>
      </c>
      <c r="G14" s="13">
        <v>0.11467889908256881</v>
      </c>
      <c r="H14" s="14">
        <v>-0.72</v>
      </c>
      <c r="I14" s="12">
        <v>20</v>
      </c>
      <c r="J14" s="14">
        <v>-0.65</v>
      </c>
      <c r="K14" s="12">
        <v>98</v>
      </c>
      <c r="L14" s="13">
        <v>3.8013964313421258E-2</v>
      </c>
      <c r="M14" s="12">
        <v>96</v>
      </c>
      <c r="N14" s="13">
        <v>5.2718286655683691E-2</v>
      </c>
      <c r="O14" s="14">
        <v>2.0833333333333259E-2</v>
      </c>
    </row>
    <row r="15" spans="2:15" ht="14.4" customHeight="1" thickBot="1">
      <c r="B15" s="62"/>
      <c r="C15" s="65" t="s">
        <v>11</v>
      </c>
      <c r="D15" s="17">
        <v>10</v>
      </c>
      <c r="E15" s="18">
        <v>5.0251256281407038E-2</v>
      </c>
      <c r="F15" s="17">
        <v>6</v>
      </c>
      <c r="G15" s="18">
        <v>2.7522935779816515E-2</v>
      </c>
      <c r="H15" s="19">
        <v>0.66666666666666674</v>
      </c>
      <c r="I15" s="17">
        <v>15</v>
      </c>
      <c r="J15" s="19">
        <v>-0.33333333333333337</v>
      </c>
      <c r="K15" s="17">
        <v>70</v>
      </c>
      <c r="L15" s="18">
        <v>2.7152831652443754E-2</v>
      </c>
      <c r="M15" s="17">
        <v>37</v>
      </c>
      <c r="N15" s="18">
        <v>2.0318506315211423E-2</v>
      </c>
      <c r="O15" s="19">
        <v>0.89189189189189189</v>
      </c>
    </row>
    <row r="16" spans="2:15" ht="14.4" customHeight="1" thickBot="1">
      <c r="B16" s="62"/>
      <c r="C16" s="11" t="s">
        <v>8</v>
      </c>
      <c r="D16" s="12">
        <v>6</v>
      </c>
      <c r="E16" s="13">
        <v>3.015075376884422E-2</v>
      </c>
      <c r="F16" s="12">
        <v>0</v>
      </c>
      <c r="G16" s="13">
        <v>0</v>
      </c>
      <c r="H16" s="14"/>
      <c r="I16" s="12">
        <v>16</v>
      </c>
      <c r="J16" s="14">
        <v>-0.625</v>
      </c>
      <c r="K16" s="12">
        <v>43</v>
      </c>
      <c r="L16" s="13">
        <v>1.6679596586501165E-2</v>
      </c>
      <c r="M16" s="12">
        <v>15</v>
      </c>
      <c r="N16" s="13">
        <v>8.2372322899505763E-3</v>
      </c>
      <c r="O16" s="14">
        <v>1.8666666666666667</v>
      </c>
    </row>
    <row r="17" spans="2:15" ht="14.4" customHeight="1" thickBot="1">
      <c r="B17" s="66"/>
      <c r="C17" s="65" t="s">
        <v>28</v>
      </c>
      <c r="D17" s="17">
        <v>15</v>
      </c>
      <c r="E17" s="18">
        <v>7.5376884422110546E-2</v>
      </c>
      <c r="F17" s="17">
        <v>9</v>
      </c>
      <c r="G17" s="18">
        <v>4.1284403669724773E-2</v>
      </c>
      <c r="H17" s="19">
        <v>0.66666666666666674</v>
      </c>
      <c r="I17" s="17">
        <v>25</v>
      </c>
      <c r="J17" s="19">
        <v>5.3879310344827583E-2</v>
      </c>
      <c r="K17" s="17">
        <v>147</v>
      </c>
      <c r="L17" s="18">
        <v>5.7020946470131888E-2</v>
      </c>
      <c r="M17" s="17">
        <v>74</v>
      </c>
      <c r="N17" s="18">
        <v>4.0637012630422846E-2</v>
      </c>
      <c r="O17" s="19">
        <v>0.9864864864864864</v>
      </c>
    </row>
    <row r="18" spans="2:15" ht="14.4" customHeight="1" thickBot="1">
      <c r="B18" s="20" t="s">
        <v>5</v>
      </c>
      <c r="C18" s="20" t="s">
        <v>29</v>
      </c>
      <c r="D18" s="21">
        <v>199</v>
      </c>
      <c r="E18" s="22">
        <v>1.0000000000000002</v>
      </c>
      <c r="F18" s="21">
        <v>218</v>
      </c>
      <c r="G18" s="22">
        <v>1</v>
      </c>
      <c r="H18" s="23">
        <v>-8.7155963302752326E-2</v>
      </c>
      <c r="I18" s="21">
        <v>464</v>
      </c>
      <c r="J18" s="22">
        <v>-0.57112068965517238</v>
      </c>
      <c r="K18" s="21">
        <v>2578</v>
      </c>
      <c r="L18" s="22">
        <v>1.0000000000000004</v>
      </c>
      <c r="M18" s="21">
        <v>1821</v>
      </c>
      <c r="N18" s="22">
        <v>0.99999999999999956</v>
      </c>
      <c r="O18" s="23">
        <v>0.41570565623283917</v>
      </c>
    </row>
    <row r="19" spans="2:15" ht="14.4" customHeight="1" thickBot="1">
      <c r="B19" s="61"/>
      <c r="C19" s="11" t="s">
        <v>8</v>
      </c>
      <c r="D19" s="12">
        <v>561</v>
      </c>
      <c r="E19" s="13">
        <v>0.28828365878725593</v>
      </c>
      <c r="F19" s="12">
        <v>699</v>
      </c>
      <c r="G19" s="13">
        <v>0.23023715415019763</v>
      </c>
      <c r="H19" s="14">
        <v>-0.19742489270386265</v>
      </c>
      <c r="I19" s="12">
        <v>432</v>
      </c>
      <c r="J19" s="14">
        <v>0.29861111111111116</v>
      </c>
      <c r="K19" s="12">
        <v>4934</v>
      </c>
      <c r="L19" s="13">
        <v>0.20561760293382231</v>
      </c>
      <c r="M19" s="12">
        <v>4393</v>
      </c>
      <c r="N19" s="13">
        <v>0.19840122843464908</v>
      </c>
      <c r="O19" s="14">
        <v>0.1231504666514911</v>
      </c>
    </row>
    <row r="20" spans="2:15" ht="14.4" customHeight="1" thickBot="1">
      <c r="B20" s="62"/>
      <c r="C20" s="16" t="s">
        <v>3</v>
      </c>
      <c r="D20" s="17">
        <v>282</v>
      </c>
      <c r="E20" s="18">
        <v>0.14491264131551901</v>
      </c>
      <c r="F20" s="17">
        <v>560</v>
      </c>
      <c r="G20" s="18">
        <v>0.1844532279314888</v>
      </c>
      <c r="H20" s="19">
        <v>-0.49642857142857144</v>
      </c>
      <c r="I20" s="17">
        <v>886</v>
      </c>
      <c r="J20" s="19">
        <v>-0.68171557562076757</v>
      </c>
      <c r="K20" s="17">
        <v>4658</v>
      </c>
      <c r="L20" s="18">
        <v>0.19411568594765793</v>
      </c>
      <c r="M20" s="17">
        <v>5014</v>
      </c>
      <c r="N20" s="18">
        <v>0.22644747538614399</v>
      </c>
      <c r="O20" s="19">
        <v>-7.1001196649381759E-2</v>
      </c>
    </row>
    <row r="21" spans="2:15" ht="14.4" customHeight="1" thickBot="1">
      <c r="B21" s="62"/>
      <c r="C21" s="11" t="s">
        <v>9</v>
      </c>
      <c r="D21" s="12">
        <v>336</v>
      </c>
      <c r="E21" s="13">
        <v>0.17266187050359713</v>
      </c>
      <c r="F21" s="12">
        <v>645</v>
      </c>
      <c r="G21" s="13">
        <v>0.21245059288537549</v>
      </c>
      <c r="H21" s="14">
        <v>-0.47906976744186047</v>
      </c>
      <c r="I21" s="12">
        <v>696</v>
      </c>
      <c r="J21" s="14">
        <v>-0.51724137931034475</v>
      </c>
      <c r="K21" s="12">
        <v>4435</v>
      </c>
      <c r="L21" s="13">
        <v>0.1848224704117353</v>
      </c>
      <c r="M21" s="12">
        <v>4660</v>
      </c>
      <c r="N21" s="13">
        <v>0.21045975973263481</v>
      </c>
      <c r="O21" s="14">
        <v>-4.8283261802575139E-2</v>
      </c>
    </row>
    <row r="22" spans="2:15" ht="14.4" customHeight="1" thickBot="1">
      <c r="B22" s="62"/>
      <c r="C22" s="63" t="s">
        <v>10</v>
      </c>
      <c r="D22" s="17">
        <v>277</v>
      </c>
      <c r="E22" s="18">
        <v>0.14234326824254881</v>
      </c>
      <c r="F22" s="17">
        <v>379</v>
      </c>
      <c r="G22" s="18">
        <v>0.12483530961791832</v>
      </c>
      <c r="H22" s="19">
        <v>-0.26912928759894461</v>
      </c>
      <c r="I22" s="17">
        <v>453</v>
      </c>
      <c r="J22" s="19">
        <v>-0.38852097130242824</v>
      </c>
      <c r="K22" s="17">
        <v>3904</v>
      </c>
      <c r="L22" s="18">
        <v>0.16269378229704951</v>
      </c>
      <c r="M22" s="17">
        <v>2723</v>
      </c>
      <c r="N22" s="18">
        <v>0.12297895402402674</v>
      </c>
      <c r="O22" s="19">
        <v>0.43371281674623585</v>
      </c>
    </row>
    <row r="23" spans="2:15" ht="14.4" customHeight="1" thickBot="1">
      <c r="B23" s="62"/>
      <c r="C23" s="64" t="s">
        <v>4</v>
      </c>
      <c r="D23" s="12">
        <v>227</v>
      </c>
      <c r="E23" s="13">
        <v>0.11664953751284686</v>
      </c>
      <c r="F23" s="12">
        <v>416</v>
      </c>
      <c r="G23" s="13">
        <v>0.1370223978919631</v>
      </c>
      <c r="H23" s="14">
        <v>-0.45432692307692313</v>
      </c>
      <c r="I23" s="12">
        <v>724</v>
      </c>
      <c r="J23" s="14">
        <v>-0.68646408839779005</v>
      </c>
      <c r="K23" s="12">
        <v>3103</v>
      </c>
      <c r="L23" s="13">
        <v>0.12931321886981165</v>
      </c>
      <c r="M23" s="12">
        <v>2992</v>
      </c>
      <c r="N23" s="13">
        <v>0.13512781139915092</v>
      </c>
      <c r="O23" s="14">
        <v>3.7098930481283432E-2</v>
      </c>
    </row>
    <row r="24" spans="2:15" ht="14.4" customHeight="1" thickBot="1">
      <c r="B24" s="62"/>
      <c r="C24" s="65" t="s">
        <v>11</v>
      </c>
      <c r="D24" s="17">
        <v>166</v>
      </c>
      <c r="E24" s="18">
        <v>8.5303186022610486E-2</v>
      </c>
      <c r="F24" s="17">
        <v>179</v>
      </c>
      <c r="G24" s="18">
        <v>5.8959156785243744E-2</v>
      </c>
      <c r="H24" s="19">
        <v>-7.2625698324022325E-2</v>
      </c>
      <c r="I24" s="17">
        <v>146</v>
      </c>
      <c r="J24" s="19">
        <v>0.13698630136986312</v>
      </c>
      <c r="K24" s="17">
        <v>1518</v>
      </c>
      <c r="L24" s="18">
        <v>6.3260543423903984E-2</v>
      </c>
      <c r="M24" s="17">
        <v>1330</v>
      </c>
      <c r="N24" s="18">
        <v>6.0066841297082466E-2</v>
      </c>
      <c r="O24" s="19">
        <v>0.14135338345864668</v>
      </c>
    </row>
    <row r="25" spans="2:15" ht="14.4" customHeight="1" thickBot="1">
      <c r="B25" s="62"/>
      <c r="C25" s="11" t="s">
        <v>12</v>
      </c>
      <c r="D25" s="12">
        <v>65</v>
      </c>
      <c r="E25" s="13">
        <v>3.340184994861254E-2</v>
      </c>
      <c r="F25" s="12">
        <v>79</v>
      </c>
      <c r="G25" s="13">
        <v>2.6021080368906456E-2</v>
      </c>
      <c r="H25" s="14">
        <v>-0.17721518987341767</v>
      </c>
      <c r="I25" s="12">
        <v>168</v>
      </c>
      <c r="J25" s="14">
        <v>-0.61309523809523814</v>
      </c>
      <c r="K25" s="12">
        <v>979</v>
      </c>
      <c r="L25" s="13">
        <v>4.0798466411068511E-2</v>
      </c>
      <c r="M25" s="12">
        <v>559</v>
      </c>
      <c r="N25" s="13">
        <v>2.524613856020233E-2</v>
      </c>
      <c r="O25" s="14">
        <v>0.75134168157423975</v>
      </c>
    </row>
    <row r="26" spans="2:15" ht="14.4" customHeight="1" thickBot="1">
      <c r="B26" s="62"/>
      <c r="C26" s="65" t="s">
        <v>57</v>
      </c>
      <c r="D26" s="17">
        <v>29</v>
      </c>
      <c r="E26" s="18">
        <v>1.4902363823227132E-2</v>
      </c>
      <c r="F26" s="17">
        <v>78</v>
      </c>
      <c r="G26" s="18">
        <v>2.5691699604743084E-2</v>
      </c>
      <c r="H26" s="19">
        <v>-0.62820512820512819</v>
      </c>
      <c r="I26" s="17">
        <v>71</v>
      </c>
      <c r="J26" s="19">
        <v>-0.59154929577464788</v>
      </c>
      <c r="K26" s="17">
        <v>420</v>
      </c>
      <c r="L26" s="18">
        <v>1.7502917152858809E-2</v>
      </c>
      <c r="M26" s="17">
        <v>451</v>
      </c>
      <c r="N26" s="18">
        <v>2.0368530394724957E-2</v>
      </c>
      <c r="O26" s="19">
        <v>-6.8736141906873605E-2</v>
      </c>
    </row>
    <row r="27" spans="2:15" ht="14.4" customHeight="1" thickBot="1">
      <c r="B27" s="66"/>
      <c r="C27" s="11" t="s">
        <v>28</v>
      </c>
      <c r="D27" s="12">
        <v>3</v>
      </c>
      <c r="E27" s="13">
        <v>1.5416238437821171E-3</v>
      </c>
      <c r="F27" s="12">
        <v>1</v>
      </c>
      <c r="G27" s="13">
        <v>3.2938076416337287E-4</v>
      </c>
      <c r="H27" s="14">
        <v>2</v>
      </c>
      <c r="I27" s="12">
        <v>6</v>
      </c>
      <c r="J27" s="14">
        <v>-0.5</v>
      </c>
      <c r="K27" s="12">
        <v>45</v>
      </c>
      <c r="L27" s="13">
        <v>1.8753125520920156E-3</v>
      </c>
      <c r="M27" s="12">
        <v>20</v>
      </c>
      <c r="N27" s="13">
        <v>9.0326077138469876E-4</v>
      </c>
      <c r="O27" s="14">
        <v>1.25</v>
      </c>
    </row>
    <row r="28" spans="2:15" ht="14.4" customHeight="1" thickBot="1">
      <c r="B28" s="20" t="s">
        <v>6</v>
      </c>
      <c r="C28" s="20" t="s">
        <v>29</v>
      </c>
      <c r="D28" s="21">
        <v>1946</v>
      </c>
      <c r="E28" s="22">
        <v>1</v>
      </c>
      <c r="F28" s="21">
        <v>3036</v>
      </c>
      <c r="G28" s="22">
        <v>1</v>
      </c>
      <c r="H28" s="23">
        <v>-0.35902503293807642</v>
      </c>
      <c r="I28" s="21">
        <v>3582</v>
      </c>
      <c r="J28" s="22">
        <v>-0.45672808486878835</v>
      </c>
      <c r="K28" s="21">
        <v>23996</v>
      </c>
      <c r="L28" s="22">
        <v>1</v>
      </c>
      <c r="M28" s="21">
        <v>22142</v>
      </c>
      <c r="N28" s="22">
        <v>1</v>
      </c>
      <c r="O28" s="23">
        <v>8.3732273507361565E-2</v>
      </c>
    </row>
    <row r="29" spans="2:15" ht="14.4" customHeight="1" thickBot="1">
      <c r="B29" s="20" t="s">
        <v>46</v>
      </c>
      <c r="C29" s="20" t="s">
        <v>29</v>
      </c>
      <c r="D29" s="21">
        <v>1</v>
      </c>
      <c r="E29" s="22">
        <v>1</v>
      </c>
      <c r="F29" s="21">
        <v>11</v>
      </c>
      <c r="G29" s="22">
        <v>1</v>
      </c>
      <c r="H29" s="23">
        <v>-0.90909090909090906</v>
      </c>
      <c r="I29" s="21">
        <v>3</v>
      </c>
      <c r="J29" s="22">
        <v>-0.66666666666666674</v>
      </c>
      <c r="K29" s="21">
        <v>22</v>
      </c>
      <c r="L29" s="22">
        <v>0.99999999999999989</v>
      </c>
      <c r="M29" s="21">
        <v>16</v>
      </c>
      <c r="N29" s="22">
        <v>1</v>
      </c>
      <c r="O29" s="23">
        <v>0.375</v>
      </c>
    </row>
    <row r="30" spans="2:15" ht="14.4" customHeight="1" thickBot="1">
      <c r="B30" s="96"/>
      <c r="C30" s="97" t="s">
        <v>29</v>
      </c>
      <c r="D30" s="24">
        <v>2146</v>
      </c>
      <c r="E30" s="25">
        <v>1</v>
      </c>
      <c r="F30" s="24">
        <v>3265</v>
      </c>
      <c r="G30" s="25">
        <v>1</v>
      </c>
      <c r="H30" s="26">
        <v>-0.34272588055130171</v>
      </c>
      <c r="I30" s="24">
        <v>4049</v>
      </c>
      <c r="J30" s="26">
        <v>-0.46999259076315136</v>
      </c>
      <c r="K30" s="24">
        <v>26596</v>
      </c>
      <c r="L30" s="25">
        <v>1</v>
      </c>
      <c r="M30" s="24">
        <v>23979</v>
      </c>
      <c r="N30" s="25">
        <v>1</v>
      </c>
      <c r="O30" s="26">
        <v>0.10913716168313936</v>
      </c>
    </row>
    <row r="31" spans="2:15" ht="14.4" customHeight="1">
      <c r="B31" s="1" t="s">
        <v>60</v>
      </c>
      <c r="C31" s="27"/>
      <c r="D31" s="1"/>
      <c r="E31" s="1"/>
      <c r="F31" s="1"/>
      <c r="G31" s="1"/>
    </row>
    <row r="32" spans="2:15">
      <c r="B32" s="28" t="s">
        <v>61</v>
      </c>
      <c r="C32" s="1"/>
      <c r="D32" s="1"/>
      <c r="E32" s="1"/>
      <c r="F32" s="1"/>
      <c r="G32" s="1"/>
    </row>
    <row r="34" spans="2:15">
      <c r="B34" s="88" t="s">
        <v>34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59"/>
    </row>
    <row r="35" spans="2:15" ht="14.4" thickBot="1">
      <c r="B35" s="95" t="s">
        <v>35</v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60" t="s">
        <v>31</v>
      </c>
    </row>
    <row r="36" spans="2:15" ht="14.4" customHeight="1">
      <c r="B36" s="110" t="s">
        <v>20</v>
      </c>
      <c r="C36" s="112" t="s">
        <v>1</v>
      </c>
      <c r="D36" s="92" t="s">
        <v>90</v>
      </c>
      <c r="E36" s="92"/>
      <c r="F36" s="92"/>
      <c r="G36" s="92"/>
      <c r="H36" s="83"/>
      <c r="I36" s="82" t="s">
        <v>85</v>
      </c>
      <c r="J36" s="83"/>
      <c r="K36" s="82" t="s">
        <v>92</v>
      </c>
      <c r="L36" s="92"/>
      <c r="M36" s="92"/>
      <c r="N36" s="92"/>
      <c r="O36" s="93"/>
    </row>
    <row r="37" spans="2:15" ht="14.4" customHeight="1" thickBot="1">
      <c r="B37" s="111"/>
      <c r="C37" s="113"/>
      <c r="D37" s="90" t="s">
        <v>91</v>
      </c>
      <c r="E37" s="90"/>
      <c r="F37" s="90"/>
      <c r="G37" s="90"/>
      <c r="H37" s="94"/>
      <c r="I37" s="89" t="s">
        <v>86</v>
      </c>
      <c r="J37" s="94"/>
      <c r="K37" s="89" t="s">
        <v>93</v>
      </c>
      <c r="L37" s="90"/>
      <c r="M37" s="90"/>
      <c r="N37" s="90"/>
      <c r="O37" s="91"/>
    </row>
    <row r="38" spans="2:15" ht="14.4" customHeight="1">
      <c r="B38" s="111"/>
      <c r="C38" s="113"/>
      <c r="D38" s="84">
        <v>2023</v>
      </c>
      <c r="E38" s="85"/>
      <c r="F38" s="84">
        <v>2022</v>
      </c>
      <c r="G38" s="85"/>
      <c r="H38" s="100" t="s">
        <v>21</v>
      </c>
      <c r="I38" s="80">
        <v>2023</v>
      </c>
      <c r="J38" s="80" t="s">
        <v>94</v>
      </c>
      <c r="K38" s="84">
        <v>2023</v>
      </c>
      <c r="L38" s="85"/>
      <c r="M38" s="84">
        <v>2022</v>
      </c>
      <c r="N38" s="85"/>
      <c r="O38" s="100" t="s">
        <v>21</v>
      </c>
    </row>
    <row r="39" spans="2:15" ht="18.75" customHeight="1" thickBot="1">
      <c r="B39" s="102" t="s">
        <v>20</v>
      </c>
      <c r="C39" s="104" t="s">
        <v>23</v>
      </c>
      <c r="D39" s="86"/>
      <c r="E39" s="87"/>
      <c r="F39" s="86"/>
      <c r="G39" s="87"/>
      <c r="H39" s="101"/>
      <c r="I39" s="81"/>
      <c r="J39" s="81"/>
      <c r="K39" s="86"/>
      <c r="L39" s="87"/>
      <c r="M39" s="86"/>
      <c r="N39" s="87"/>
      <c r="O39" s="101"/>
    </row>
    <row r="40" spans="2:15" ht="14.4" customHeight="1">
      <c r="B40" s="102"/>
      <c r="C40" s="104"/>
      <c r="D40" s="4" t="s">
        <v>24</v>
      </c>
      <c r="E40" s="5" t="s">
        <v>2</v>
      </c>
      <c r="F40" s="4" t="s">
        <v>24</v>
      </c>
      <c r="G40" s="5" t="s">
        <v>2</v>
      </c>
      <c r="H40" s="106" t="s">
        <v>25</v>
      </c>
      <c r="I40" s="6" t="s">
        <v>24</v>
      </c>
      <c r="J40" s="108" t="s">
        <v>95</v>
      </c>
      <c r="K40" s="4" t="s">
        <v>24</v>
      </c>
      <c r="L40" s="5" t="s">
        <v>2</v>
      </c>
      <c r="M40" s="4" t="s">
        <v>24</v>
      </c>
      <c r="N40" s="5" t="s">
        <v>2</v>
      </c>
      <c r="O40" s="106" t="s">
        <v>25</v>
      </c>
    </row>
    <row r="41" spans="2:15" ht="27" thickBot="1">
      <c r="B41" s="103"/>
      <c r="C41" s="105"/>
      <c r="D41" s="7" t="s">
        <v>26</v>
      </c>
      <c r="E41" s="8" t="s">
        <v>27</v>
      </c>
      <c r="F41" s="7" t="s">
        <v>26</v>
      </c>
      <c r="G41" s="8" t="s">
        <v>27</v>
      </c>
      <c r="H41" s="107"/>
      <c r="I41" s="9" t="s">
        <v>26</v>
      </c>
      <c r="J41" s="109"/>
      <c r="K41" s="7" t="s">
        <v>26</v>
      </c>
      <c r="L41" s="8" t="s">
        <v>27</v>
      </c>
      <c r="M41" s="7" t="s">
        <v>26</v>
      </c>
      <c r="N41" s="8" t="s">
        <v>27</v>
      </c>
      <c r="O41" s="107"/>
    </row>
    <row r="42" spans="2:15" ht="14.4" thickBot="1">
      <c r="B42" s="61"/>
      <c r="C42" s="11" t="s">
        <v>4</v>
      </c>
      <c r="D42" s="12"/>
      <c r="E42" s="13"/>
      <c r="F42" s="12"/>
      <c r="G42" s="13"/>
      <c r="H42" s="14"/>
      <c r="I42" s="12"/>
      <c r="J42" s="14"/>
      <c r="K42" s="12">
        <v>1</v>
      </c>
      <c r="L42" s="13">
        <v>0.5</v>
      </c>
      <c r="M42" s="12">
        <v>0</v>
      </c>
      <c r="N42" s="13">
        <v>0</v>
      </c>
      <c r="O42" s="14"/>
    </row>
    <row r="43" spans="2:15" ht="14.4" thickBot="1">
      <c r="B43" s="67"/>
      <c r="C43" s="11" t="s">
        <v>12</v>
      </c>
      <c r="D43" s="12"/>
      <c r="E43" s="13"/>
      <c r="F43" s="12"/>
      <c r="G43" s="13"/>
      <c r="H43" s="14"/>
      <c r="I43" s="12"/>
      <c r="J43" s="14"/>
      <c r="K43" s="12">
        <v>1</v>
      </c>
      <c r="L43" s="13">
        <v>0.5</v>
      </c>
      <c r="M43" s="12">
        <v>1</v>
      </c>
      <c r="N43" s="13">
        <v>1</v>
      </c>
      <c r="O43" s="14">
        <v>0</v>
      </c>
    </row>
    <row r="44" spans="2:15" ht="14.4" thickBot="1">
      <c r="B44" s="20" t="s">
        <v>5</v>
      </c>
      <c r="C44" s="20" t="s">
        <v>29</v>
      </c>
      <c r="D44" s="21">
        <v>0</v>
      </c>
      <c r="E44" s="22">
        <v>0</v>
      </c>
      <c r="F44" s="21">
        <v>0</v>
      </c>
      <c r="G44" s="22">
        <v>0</v>
      </c>
      <c r="H44" s="23"/>
      <c r="I44" s="21">
        <v>0</v>
      </c>
      <c r="J44" s="22">
        <v>0</v>
      </c>
      <c r="K44" s="21">
        <v>2</v>
      </c>
      <c r="L44" s="22">
        <v>1</v>
      </c>
      <c r="M44" s="21">
        <v>1</v>
      </c>
      <c r="N44" s="22">
        <v>1</v>
      </c>
      <c r="O44" s="23">
        <v>1</v>
      </c>
    </row>
    <row r="45" spans="2:15" ht="14.4" thickBot="1">
      <c r="B45" s="61"/>
      <c r="C45" s="11" t="s">
        <v>3</v>
      </c>
      <c r="D45" s="12">
        <v>254</v>
      </c>
      <c r="E45" s="13">
        <v>0.15209580838323353</v>
      </c>
      <c r="F45" s="12">
        <v>482</v>
      </c>
      <c r="G45" s="13">
        <v>0.19303163796555867</v>
      </c>
      <c r="H45" s="14">
        <v>-0.47302904564315351</v>
      </c>
      <c r="I45" s="12">
        <v>750</v>
      </c>
      <c r="J45" s="14">
        <v>-0.66133333333333333</v>
      </c>
      <c r="K45" s="12">
        <v>4160</v>
      </c>
      <c r="L45" s="13">
        <v>0.21330051786904577</v>
      </c>
      <c r="M45" s="12">
        <v>4492</v>
      </c>
      <c r="N45" s="13">
        <v>0.25090766910573647</v>
      </c>
      <c r="O45" s="14">
        <v>-7.3909171861086365E-2</v>
      </c>
    </row>
    <row r="46" spans="2:15" ht="14.4" thickBot="1">
      <c r="B46" s="62"/>
      <c r="C46" s="16" t="s">
        <v>8</v>
      </c>
      <c r="D46" s="17">
        <v>494</v>
      </c>
      <c r="E46" s="18">
        <v>0.29580838323353292</v>
      </c>
      <c r="F46" s="17">
        <v>581</v>
      </c>
      <c r="G46" s="18">
        <v>0.23267921505806968</v>
      </c>
      <c r="H46" s="19">
        <v>-0.14974182444061968</v>
      </c>
      <c r="I46" s="17">
        <v>264</v>
      </c>
      <c r="J46" s="19">
        <v>0.8712121212121211</v>
      </c>
      <c r="K46" s="17">
        <v>3903</v>
      </c>
      <c r="L46" s="18">
        <v>0.2001230579910783</v>
      </c>
      <c r="M46" s="17">
        <v>3469</v>
      </c>
      <c r="N46" s="18">
        <v>0.1937664078646037</v>
      </c>
      <c r="O46" s="19">
        <v>0.12510810031709418</v>
      </c>
    </row>
    <row r="47" spans="2:15" ht="14.4" thickBot="1">
      <c r="B47" s="62"/>
      <c r="C47" s="11" t="s">
        <v>9</v>
      </c>
      <c r="D47" s="12">
        <v>276</v>
      </c>
      <c r="E47" s="13">
        <v>0.16526946107784432</v>
      </c>
      <c r="F47" s="12">
        <v>514</v>
      </c>
      <c r="G47" s="13">
        <v>0.20584701641970365</v>
      </c>
      <c r="H47" s="14">
        <v>-0.46303501945525294</v>
      </c>
      <c r="I47" s="12">
        <v>603</v>
      </c>
      <c r="J47" s="14">
        <v>-0.54228855721393032</v>
      </c>
      <c r="K47" s="12">
        <v>3678</v>
      </c>
      <c r="L47" s="13">
        <v>0.18858637132748807</v>
      </c>
      <c r="M47" s="12">
        <v>3838</v>
      </c>
      <c r="N47" s="13">
        <v>0.21437747863486567</v>
      </c>
      <c r="O47" s="14">
        <v>-4.1688379364252182E-2</v>
      </c>
    </row>
    <row r="48" spans="2:15" ht="14.4" thickBot="1">
      <c r="B48" s="62"/>
      <c r="C48" s="63" t="s">
        <v>10</v>
      </c>
      <c r="D48" s="17">
        <v>242</v>
      </c>
      <c r="E48" s="18">
        <v>0.14491017964071856</v>
      </c>
      <c r="F48" s="17">
        <v>298</v>
      </c>
      <c r="G48" s="18">
        <v>0.11934321185422507</v>
      </c>
      <c r="H48" s="19">
        <v>-0.18791946308724827</v>
      </c>
      <c r="I48" s="17">
        <v>345</v>
      </c>
      <c r="J48" s="19">
        <v>-0.29855072463768118</v>
      </c>
      <c r="K48" s="17">
        <v>3238</v>
      </c>
      <c r="L48" s="18">
        <v>0.16602573962980055</v>
      </c>
      <c r="M48" s="17">
        <v>2027</v>
      </c>
      <c r="N48" s="18">
        <v>0.11322124783555829</v>
      </c>
      <c r="O48" s="19">
        <v>0.59743463246176609</v>
      </c>
    </row>
    <row r="49" spans="2:15" ht="14.4" thickBot="1">
      <c r="B49" s="62"/>
      <c r="C49" s="64" t="s">
        <v>4</v>
      </c>
      <c r="D49" s="12">
        <v>185</v>
      </c>
      <c r="E49" s="13">
        <v>0.11077844311377245</v>
      </c>
      <c r="F49" s="12">
        <v>365</v>
      </c>
      <c r="G49" s="13">
        <v>0.14617541049259111</v>
      </c>
      <c r="H49" s="14">
        <v>-0.49315068493150682</v>
      </c>
      <c r="I49" s="12">
        <v>485</v>
      </c>
      <c r="J49" s="14">
        <v>-0.61855670103092786</v>
      </c>
      <c r="K49" s="12">
        <v>2261</v>
      </c>
      <c r="L49" s="13">
        <v>0.11593088242834436</v>
      </c>
      <c r="M49" s="12">
        <v>2240</v>
      </c>
      <c r="N49" s="13">
        <v>0.12511869519075014</v>
      </c>
      <c r="O49" s="14">
        <v>9.3749999999999112E-3</v>
      </c>
    </row>
    <row r="50" spans="2:15" ht="14.4" thickBot="1">
      <c r="B50" s="62"/>
      <c r="C50" s="65" t="s">
        <v>11</v>
      </c>
      <c r="D50" s="17">
        <v>134</v>
      </c>
      <c r="E50" s="18">
        <v>8.0239520958083829E-2</v>
      </c>
      <c r="F50" s="17">
        <v>120</v>
      </c>
      <c r="G50" s="18">
        <v>4.8057669203043656E-2</v>
      </c>
      <c r="H50" s="19">
        <v>0.1166666666666667</v>
      </c>
      <c r="I50" s="17">
        <v>82</v>
      </c>
      <c r="J50" s="19">
        <v>0.63414634146341453</v>
      </c>
      <c r="K50" s="17">
        <v>1068</v>
      </c>
      <c r="L50" s="18">
        <v>5.4760806029841562E-2</v>
      </c>
      <c r="M50" s="17">
        <v>940</v>
      </c>
      <c r="N50" s="18">
        <v>5.2505166731832656E-2</v>
      </c>
      <c r="O50" s="19">
        <v>0.13617021276595742</v>
      </c>
    </row>
    <row r="51" spans="2:15" ht="14.4" thickBot="1">
      <c r="B51" s="62"/>
      <c r="C51" s="11" t="s">
        <v>12</v>
      </c>
      <c r="D51" s="12">
        <v>56</v>
      </c>
      <c r="E51" s="13">
        <v>3.3532934131736525E-2</v>
      </c>
      <c r="F51" s="12">
        <v>60</v>
      </c>
      <c r="G51" s="13">
        <v>2.4028834601521828E-2</v>
      </c>
      <c r="H51" s="14">
        <v>-6.6666666666666652E-2</v>
      </c>
      <c r="I51" s="12">
        <v>101</v>
      </c>
      <c r="J51" s="14">
        <v>-0.4455445544554455</v>
      </c>
      <c r="K51" s="12">
        <v>768</v>
      </c>
      <c r="L51" s="13">
        <v>3.9378557145054609E-2</v>
      </c>
      <c r="M51" s="12">
        <v>451</v>
      </c>
      <c r="N51" s="13">
        <v>2.519130871920907E-2</v>
      </c>
      <c r="O51" s="14">
        <v>0.70288248337028825</v>
      </c>
    </row>
    <row r="52" spans="2:15" ht="14.4" thickBot="1">
      <c r="B52" s="62"/>
      <c r="C52" s="65" t="s">
        <v>57</v>
      </c>
      <c r="D52" s="17">
        <v>28</v>
      </c>
      <c r="E52" s="18">
        <v>1.6766467065868262E-2</v>
      </c>
      <c r="F52" s="17">
        <v>76</v>
      </c>
      <c r="G52" s="18">
        <v>3.0436523828594315E-2</v>
      </c>
      <c r="H52" s="19">
        <v>-0.63157894736842102</v>
      </c>
      <c r="I52" s="17">
        <v>71</v>
      </c>
      <c r="J52" s="19">
        <v>-0.60563380281690149</v>
      </c>
      <c r="K52" s="17">
        <v>413</v>
      </c>
      <c r="L52" s="18">
        <v>2.1176229298056709E-2</v>
      </c>
      <c r="M52" s="17">
        <v>440</v>
      </c>
      <c r="N52" s="18">
        <v>2.4576886555325923E-2</v>
      </c>
      <c r="O52" s="19">
        <v>-6.1363636363636398E-2</v>
      </c>
    </row>
    <row r="53" spans="2:15" ht="14.4" thickBot="1">
      <c r="B53" s="66"/>
      <c r="C53" s="11" t="s">
        <v>28</v>
      </c>
      <c r="D53" s="12">
        <v>0</v>
      </c>
      <c r="E53" s="13">
        <v>0</v>
      </c>
      <c r="F53" s="12">
        <v>0</v>
      </c>
      <c r="G53" s="13">
        <v>0</v>
      </c>
      <c r="H53" s="14"/>
      <c r="I53" s="12">
        <v>2</v>
      </c>
      <c r="J53" s="14">
        <v>-1</v>
      </c>
      <c r="K53" s="12">
        <v>3</v>
      </c>
      <c r="L53" s="13">
        <v>1.5382248884786957E-4</v>
      </c>
      <c r="M53" s="12">
        <v>1</v>
      </c>
      <c r="N53" s="13">
        <v>5.5856560353013463E-5</v>
      </c>
      <c r="O53" s="14">
        <v>2</v>
      </c>
    </row>
    <row r="54" spans="2:15" ht="14.4" thickBot="1">
      <c r="B54" s="20" t="s">
        <v>6</v>
      </c>
      <c r="C54" s="20" t="s">
        <v>29</v>
      </c>
      <c r="D54" s="21">
        <v>1669</v>
      </c>
      <c r="E54" s="22">
        <v>0.99940119760479051</v>
      </c>
      <c r="F54" s="21">
        <v>2496</v>
      </c>
      <c r="G54" s="22">
        <v>0.99959951942330783</v>
      </c>
      <c r="H54" s="23">
        <v>-0.33133012820512819</v>
      </c>
      <c r="I54" s="21">
        <v>2703</v>
      </c>
      <c r="J54" s="22">
        <v>-0.38253792082870886</v>
      </c>
      <c r="K54" s="21">
        <v>19492</v>
      </c>
      <c r="L54" s="22">
        <v>0.99943598420755786</v>
      </c>
      <c r="M54" s="21">
        <v>17898</v>
      </c>
      <c r="N54" s="22">
        <v>0.99972071719823508</v>
      </c>
      <c r="O54" s="23">
        <v>8.9060230193317658E-2</v>
      </c>
    </row>
    <row r="55" spans="2:15" ht="14.4" thickBot="1">
      <c r="B55" s="20" t="s">
        <v>46</v>
      </c>
      <c r="C55" s="20" t="s">
        <v>29</v>
      </c>
      <c r="D55" s="21">
        <v>1</v>
      </c>
      <c r="E55" s="22">
        <v>1</v>
      </c>
      <c r="F55" s="21">
        <v>1</v>
      </c>
      <c r="G55" s="22">
        <v>1</v>
      </c>
      <c r="H55" s="23">
        <v>0</v>
      </c>
      <c r="I55" s="21">
        <v>1</v>
      </c>
      <c r="J55" s="22">
        <v>0</v>
      </c>
      <c r="K55" s="21">
        <v>9</v>
      </c>
      <c r="L55" s="22">
        <v>1</v>
      </c>
      <c r="M55" s="21">
        <v>4</v>
      </c>
      <c r="N55" s="22">
        <v>1</v>
      </c>
      <c r="O55" s="23">
        <v>1.25</v>
      </c>
    </row>
    <row r="56" spans="2:15" ht="14.4" thickBot="1">
      <c r="B56" s="96"/>
      <c r="C56" s="97" t="s">
        <v>29</v>
      </c>
      <c r="D56" s="24">
        <v>1670</v>
      </c>
      <c r="E56" s="25">
        <v>1</v>
      </c>
      <c r="F56" s="24">
        <v>2497</v>
      </c>
      <c r="G56" s="25">
        <v>1</v>
      </c>
      <c r="H56" s="26">
        <v>-0.33119743692430914</v>
      </c>
      <c r="I56" s="24">
        <v>2704</v>
      </c>
      <c r="J56" s="26">
        <v>-0.38239644970414199</v>
      </c>
      <c r="K56" s="24">
        <v>19503</v>
      </c>
      <c r="L56" s="25">
        <v>1</v>
      </c>
      <c r="M56" s="24">
        <v>17903</v>
      </c>
      <c r="N56" s="25">
        <v>1</v>
      </c>
      <c r="O56" s="26">
        <v>8.9370496564821433E-2</v>
      </c>
    </row>
    <row r="57" spans="2:15">
      <c r="B57" s="68" t="s">
        <v>38</v>
      </c>
      <c r="C57" s="31"/>
      <c r="D57" s="31"/>
      <c r="E57" s="31"/>
      <c r="F57" s="31"/>
      <c r="G57" s="31"/>
      <c r="H57" s="31"/>
      <c r="I57" s="73"/>
      <c r="J57" s="31"/>
      <c r="K57" s="31"/>
      <c r="L57" s="31"/>
      <c r="M57" s="31"/>
      <c r="N57" s="31"/>
      <c r="O57" s="31"/>
    </row>
    <row r="58" spans="2:15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</row>
    <row r="59" spans="2:15">
      <c r="B59" s="88" t="s">
        <v>44</v>
      </c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59"/>
    </row>
    <row r="60" spans="2:15" ht="14.4" thickBot="1">
      <c r="B60" s="95" t="s">
        <v>45</v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60" t="s">
        <v>31</v>
      </c>
    </row>
    <row r="61" spans="2:15">
      <c r="B61" s="110" t="s">
        <v>20</v>
      </c>
      <c r="C61" s="112" t="s">
        <v>1</v>
      </c>
      <c r="D61" s="92" t="s">
        <v>90</v>
      </c>
      <c r="E61" s="92"/>
      <c r="F61" s="92"/>
      <c r="G61" s="92"/>
      <c r="H61" s="83"/>
      <c r="I61" s="82" t="s">
        <v>85</v>
      </c>
      <c r="J61" s="83"/>
      <c r="K61" s="82" t="s">
        <v>92</v>
      </c>
      <c r="L61" s="92"/>
      <c r="M61" s="92"/>
      <c r="N61" s="92"/>
      <c r="O61" s="93"/>
    </row>
    <row r="62" spans="2:15" ht="14.4" thickBot="1">
      <c r="B62" s="111"/>
      <c r="C62" s="113"/>
      <c r="D62" s="90" t="s">
        <v>91</v>
      </c>
      <c r="E62" s="90"/>
      <c r="F62" s="90"/>
      <c r="G62" s="90"/>
      <c r="H62" s="94"/>
      <c r="I62" s="89" t="s">
        <v>86</v>
      </c>
      <c r="J62" s="94"/>
      <c r="K62" s="89" t="s">
        <v>93</v>
      </c>
      <c r="L62" s="90"/>
      <c r="M62" s="90"/>
      <c r="N62" s="90"/>
      <c r="O62" s="91"/>
    </row>
    <row r="63" spans="2:15" ht="15" customHeight="1">
      <c r="B63" s="111"/>
      <c r="C63" s="113"/>
      <c r="D63" s="84">
        <v>2023</v>
      </c>
      <c r="E63" s="85"/>
      <c r="F63" s="84">
        <v>2022</v>
      </c>
      <c r="G63" s="85"/>
      <c r="H63" s="100" t="s">
        <v>21</v>
      </c>
      <c r="I63" s="80">
        <v>2023</v>
      </c>
      <c r="J63" s="80" t="s">
        <v>94</v>
      </c>
      <c r="K63" s="84">
        <v>2023</v>
      </c>
      <c r="L63" s="85"/>
      <c r="M63" s="84">
        <v>2022</v>
      </c>
      <c r="N63" s="85"/>
      <c r="O63" s="100" t="s">
        <v>21</v>
      </c>
    </row>
    <row r="64" spans="2:15" ht="14.4" customHeight="1" thickBot="1">
      <c r="B64" s="102" t="s">
        <v>20</v>
      </c>
      <c r="C64" s="104" t="s">
        <v>23</v>
      </c>
      <c r="D64" s="86"/>
      <c r="E64" s="87"/>
      <c r="F64" s="86"/>
      <c r="G64" s="87"/>
      <c r="H64" s="101"/>
      <c r="I64" s="81"/>
      <c r="J64" s="81"/>
      <c r="K64" s="86"/>
      <c r="L64" s="87"/>
      <c r="M64" s="86"/>
      <c r="N64" s="87"/>
      <c r="O64" s="101"/>
    </row>
    <row r="65" spans="2:15" ht="15" customHeight="1">
      <c r="B65" s="102"/>
      <c r="C65" s="104"/>
      <c r="D65" s="4" t="s">
        <v>24</v>
      </c>
      <c r="E65" s="5" t="s">
        <v>2</v>
      </c>
      <c r="F65" s="4" t="s">
        <v>24</v>
      </c>
      <c r="G65" s="5" t="s">
        <v>2</v>
      </c>
      <c r="H65" s="106" t="s">
        <v>25</v>
      </c>
      <c r="I65" s="6" t="s">
        <v>24</v>
      </c>
      <c r="J65" s="108" t="s">
        <v>95</v>
      </c>
      <c r="K65" s="4" t="s">
        <v>24</v>
      </c>
      <c r="L65" s="5" t="s">
        <v>2</v>
      </c>
      <c r="M65" s="4" t="s">
        <v>24</v>
      </c>
      <c r="N65" s="5" t="s">
        <v>2</v>
      </c>
      <c r="O65" s="106" t="s">
        <v>25</v>
      </c>
    </row>
    <row r="66" spans="2:15" ht="14.25" customHeight="1" thickBot="1">
      <c r="B66" s="103"/>
      <c r="C66" s="105"/>
      <c r="D66" s="7" t="s">
        <v>26</v>
      </c>
      <c r="E66" s="8" t="s">
        <v>27</v>
      </c>
      <c r="F66" s="7" t="s">
        <v>26</v>
      </c>
      <c r="G66" s="8" t="s">
        <v>27</v>
      </c>
      <c r="H66" s="107"/>
      <c r="I66" s="9" t="s">
        <v>26</v>
      </c>
      <c r="J66" s="109"/>
      <c r="K66" s="7" t="s">
        <v>26</v>
      </c>
      <c r="L66" s="8" t="s">
        <v>27</v>
      </c>
      <c r="M66" s="7" t="s">
        <v>26</v>
      </c>
      <c r="N66" s="8" t="s">
        <v>27</v>
      </c>
      <c r="O66" s="107"/>
    </row>
    <row r="67" spans="2:15" ht="14.4" thickBot="1">
      <c r="B67" s="61"/>
      <c r="C67" s="11" t="s">
        <v>12</v>
      </c>
      <c r="D67" s="12">
        <v>124</v>
      </c>
      <c r="E67" s="13">
        <v>0.62311557788944727</v>
      </c>
      <c r="F67" s="12">
        <v>102</v>
      </c>
      <c r="G67" s="13">
        <v>0.46788990825688076</v>
      </c>
      <c r="H67" s="14">
        <v>0.21568627450980382</v>
      </c>
      <c r="I67" s="12">
        <v>241</v>
      </c>
      <c r="J67" s="14">
        <v>-0.48547717842323657</v>
      </c>
      <c r="K67" s="12">
        <v>1381</v>
      </c>
      <c r="L67" s="13">
        <v>0.53610248447204967</v>
      </c>
      <c r="M67" s="12">
        <v>1017</v>
      </c>
      <c r="N67" s="13">
        <v>0.5587912087912088</v>
      </c>
      <c r="O67" s="14">
        <v>0.35791543756145527</v>
      </c>
    </row>
    <row r="68" spans="2:15" ht="14.4" thickBot="1">
      <c r="B68" s="62"/>
      <c r="C68" s="16" t="s">
        <v>9</v>
      </c>
      <c r="D68" s="17">
        <v>13</v>
      </c>
      <c r="E68" s="18">
        <v>6.5326633165829151E-2</v>
      </c>
      <c r="F68" s="17">
        <v>34</v>
      </c>
      <c r="G68" s="18">
        <v>0.15596330275229359</v>
      </c>
      <c r="H68" s="19">
        <v>-0.61764705882352944</v>
      </c>
      <c r="I68" s="17">
        <v>48</v>
      </c>
      <c r="J68" s="19">
        <v>-0.72916666666666674</v>
      </c>
      <c r="K68" s="17">
        <v>312</v>
      </c>
      <c r="L68" s="18">
        <v>0.12111801242236025</v>
      </c>
      <c r="M68" s="17">
        <v>262</v>
      </c>
      <c r="N68" s="18">
        <v>0.14395604395604394</v>
      </c>
      <c r="O68" s="19">
        <v>0.19083969465648853</v>
      </c>
    </row>
    <row r="69" spans="2:15" ht="14.4" thickBot="1">
      <c r="B69" s="62"/>
      <c r="C69" s="11" t="s">
        <v>4</v>
      </c>
      <c r="D69" s="12">
        <v>18</v>
      </c>
      <c r="E69" s="13">
        <v>9.0452261306532666E-2</v>
      </c>
      <c r="F69" s="12">
        <v>22</v>
      </c>
      <c r="G69" s="13">
        <v>0.10091743119266056</v>
      </c>
      <c r="H69" s="14">
        <v>-0.18181818181818177</v>
      </c>
      <c r="I69" s="12"/>
      <c r="J69" s="14"/>
      <c r="K69" s="12">
        <v>293</v>
      </c>
      <c r="L69" s="13">
        <v>0.11374223602484472</v>
      </c>
      <c r="M69" s="12">
        <v>189</v>
      </c>
      <c r="N69" s="13">
        <v>0.10384615384615385</v>
      </c>
      <c r="O69" s="14">
        <v>0.55026455026455023</v>
      </c>
    </row>
    <row r="70" spans="2:15" ht="14.4" customHeight="1" thickBot="1">
      <c r="B70" s="62"/>
      <c r="C70" s="63" t="s">
        <v>36</v>
      </c>
      <c r="D70" s="17">
        <v>6</v>
      </c>
      <c r="E70" s="18">
        <v>3.015075376884422E-2</v>
      </c>
      <c r="F70" s="17">
        <v>20</v>
      </c>
      <c r="G70" s="18">
        <v>9.1743119266055051E-2</v>
      </c>
      <c r="H70" s="19">
        <v>-0.7</v>
      </c>
      <c r="I70" s="17"/>
      <c r="J70" s="19"/>
      <c r="K70" s="17">
        <v>232</v>
      </c>
      <c r="L70" s="18">
        <v>9.0062111801242239E-2</v>
      </c>
      <c r="M70" s="17">
        <v>130</v>
      </c>
      <c r="N70" s="18">
        <v>7.1428571428571425E-2</v>
      </c>
      <c r="O70" s="19">
        <v>0.78461538461538471</v>
      </c>
    </row>
    <row r="71" spans="2:15" ht="14.4" customHeight="1" thickBot="1">
      <c r="B71" s="62"/>
      <c r="C71" s="64" t="s">
        <v>3</v>
      </c>
      <c r="D71" s="12">
        <v>7</v>
      </c>
      <c r="E71" s="13">
        <v>3.5175879396984924E-2</v>
      </c>
      <c r="F71" s="12">
        <v>25</v>
      </c>
      <c r="G71" s="13">
        <v>0.11467889908256881</v>
      </c>
      <c r="H71" s="14">
        <v>-0.72</v>
      </c>
      <c r="I71" s="12">
        <v>20</v>
      </c>
      <c r="J71" s="14">
        <v>-0.65</v>
      </c>
      <c r="K71" s="12">
        <v>98</v>
      </c>
      <c r="L71" s="13">
        <v>3.8043478260869568E-2</v>
      </c>
      <c r="M71" s="12">
        <v>96</v>
      </c>
      <c r="N71" s="13">
        <v>5.2747252747252747E-2</v>
      </c>
      <c r="O71" s="14">
        <v>2.0833333333333259E-2</v>
      </c>
    </row>
    <row r="72" spans="2:15" ht="14.4" customHeight="1" thickBot="1">
      <c r="B72" s="62"/>
      <c r="C72" s="65" t="s">
        <v>11</v>
      </c>
      <c r="D72" s="17">
        <v>10</v>
      </c>
      <c r="E72" s="18">
        <v>5.0251256281407038E-2</v>
      </c>
      <c r="F72" s="17">
        <v>6</v>
      </c>
      <c r="G72" s="18">
        <v>2.7522935779816515E-2</v>
      </c>
      <c r="H72" s="19">
        <v>0.66666666666666674</v>
      </c>
      <c r="I72" s="17">
        <v>15</v>
      </c>
      <c r="J72" s="19">
        <v>-0.33333333333333337</v>
      </c>
      <c r="K72" s="17">
        <v>70</v>
      </c>
      <c r="L72" s="18">
        <v>2.717391304347826E-2</v>
      </c>
      <c r="M72" s="17">
        <v>37</v>
      </c>
      <c r="N72" s="18">
        <v>2.032967032967033E-2</v>
      </c>
      <c r="O72" s="19">
        <v>0.89189189189189189</v>
      </c>
    </row>
    <row r="73" spans="2:15" ht="14.4" customHeight="1" thickBot="1">
      <c r="B73" s="62"/>
      <c r="C73" s="11" t="s">
        <v>8</v>
      </c>
      <c r="D73" s="12">
        <v>6</v>
      </c>
      <c r="E73" s="13">
        <v>3.015075376884422E-2</v>
      </c>
      <c r="F73" s="12">
        <v>0</v>
      </c>
      <c r="G73" s="13">
        <v>0</v>
      </c>
      <c r="H73" s="14"/>
      <c r="I73" s="12">
        <v>16</v>
      </c>
      <c r="J73" s="14">
        <v>-0.625</v>
      </c>
      <c r="K73" s="12">
        <v>43</v>
      </c>
      <c r="L73" s="13">
        <v>1.6692546583850932E-2</v>
      </c>
      <c r="M73" s="12">
        <v>15</v>
      </c>
      <c r="N73" s="13">
        <v>8.241758241758242E-3</v>
      </c>
      <c r="O73" s="14">
        <v>1.8666666666666667</v>
      </c>
    </row>
    <row r="74" spans="2:15" ht="14.4" thickBot="1">
      <c r="B74" s="62"/>
      <c r="C74" s="65" t="s">
        <v>28</v>
      </c>
      <c r="D74" s="17">
        <v>15</v>
      </c>
      <c r="E74" s="18">
        <v>7.5376884422110546E-2</v>
      </c>
      <c r="F74" s="17">
        <v>9</v>
      </c>
      <c r="G74" s="18">
        <v>4.1284403669724773E-2</v>
      </c>
      <c r="H74" s="19">
        <v>0.66666666666666674</v>
      </c>
      <c r="I74" s="17">
        <v>9</v>
      </c>
      <c r="J74" s="19">
        <v>0.66666666666666674</v>
      </c>
      <c r="K74" s="17">
        <v>147</v>
      </c>
      <c r="L74" s="18">
        <v>5.7065217391304345E-2</v>
      </c>
      <c r="M74" s="17">
        <v>74</v>
      </c>
      <c r="N74" s="18">
        <v>4.0659340659340668E-2</v>
      </c>
      <c r="O74" s="19">
        <v>0.9864864864864864</v>
      </c>
    </row>
    <row r="75" spans="2:15" ht="15" customHeight="1" thickBot="1">
      <c r="B75" s="20" t="s">
        <v>5</v>
      </c>
      <c r="C75" s="20" t="s">
        <v>29</v>
      </c>
      <c r="D75" s="21">
        <v>199</v>
      </c>
      <c r="E75" s="22">
        <v>1.0000000000000002</v>
      </c>
      <c r="F75" s="21">
        <v>218</v>
      </c>
      <c r="G75" s="22">
        <v>1</v>
      </c>
      <c r="H75" s="23">
        <v>-8.7155963302752326E-2</v>
      </c>
      <c r="I75" s="21">
        <v>349</v>
      </c>
      <c r="J75" s="22">
        <v>-3.4896438450899039</v>
      </c>
      <c r="K75" s="21">
        <v>2576</v>
      </c>
      <c r="L75" s="22">
        <v>0.99999999999999978</v>
      </c>
      <c r="M75" s="21">
        <v>1820</v>
      </c>
      <c r="N75" s="22">
        <v>0.99999999999999978</v>
      </c>
      <c r="O75" s="23">
        <v>0.41538461538461546</v>
      </c>
    </row>
    <row r="76" spans="2:15" ht="14.4" thickBot="1">
      <c r="B76" s="61"/>
      <c r="C76" s="11" t="s">
        <v>8</v>
      </c>
      <c r="D76" s="12">
        <v>67</v>
      </c>
      <c r="E76" s="13">
        <v>0.24187725631768953</v>
      </c>
      <c r="F76" s="12">
        <v>118</v>
      </c>
      <c r="G76" s="13">
        <v>0.21851851851851853</v>
      </c>
      <c r="H76" s="14">
        <v>-0.43220338983050843</v>
      </c>
      <c r="I76" s="12">
        <v>168</v>
      </c>
      <c r="J76" s="14">
        <v>-0.60119047619047616</v>
      </c>
      <c r="K76" s="12">
        <v>1031</v>
      </c>
      <c r="L76" s="13">
        <v>0.22890763765541741</v>
      </c>
      <c r="M76" s="12">
        <v>924</v>
      </c>
      <c r="N76" s="13">
        <v>0.2177191328934967</v>
      </c>
      <c r="O76" s="14">
        <v>0.11580086580086579</v>
      </c>
    </row>
    <row r="77" spans="2:15" ht="15" customHeight="1" thickBot="1">
      <c r="B77" s="62"/>
      <c r="C77" s="16" t="s">
        <v>4</v>
      </c>
      <c r="D77" s="17">
        <v>42</v>
      </c>
      <c r="E77" s="18">
        <v>0.15162454873646208</v>
      </c>
      <c r="F77" s="17">
        <v>51</v>
      </c>
      <c r="G77" s="18">
        <v>9.4444444444444442E-2</v>
      </c>
      <c r="H77" s="19">
        <v>-0.17647058823529416</v>
      </c>
      <c r="I77" s="17">
        <v>239</v>
      </c>
      <c r="J77" s="19">
        <v>-0.82426778242677823</v>
      </c>
      <c r="K77" s="17">
        <v>842</v>
      </c>
      <c r="L77" s="18">
        <v>0.18694493783303731</v>
      </c>
      <c r="M77" s="17">
        <v>752</v>
      </c>
      <c r="N77" s="18">
        <v>0.177191328934967</v>
      </c>
      <c r="O77" s="19">
        <v>0.11968085106382986</v>
      </c>
    </row>
    <row r="78" spans="2:15" ht="14.4" thickBot="1">
      <c r="B78" s="62"/>
      <c r="C78" s="11" t="s">
        <v>9</v>
      </c>
      <c r="D78" s="12">
        <v>60</v>
      </c>
      <c r="E78" s="13">
        <v>0.21660649819494585</v>
      </c>
      <c r="F78" s="12">
        <v>131</v>
      </c>
      <c r="G78" s="13">
        <v>0.24259259259259258</v>
      </c>
      <c r="H78" s="14">
        <v>-0.5419847328244275</v>
      </c>
      <c r="I78" s="12">
        <v>93</v>
      </c>
      <c r="J78" s="14">
        <v>-0.35483870967741937</v>
      </c>
      <c r="K78" s="12">
        <v>757</v>
      </c>
      <c r="L78" s="13">
        <v>0.16807282415630551</v>
      </c>
      <c r="M78" s="12">
        <v>822</v>
      </c>
      <c r="N78" s="13">
        <v>0.19368520263901978</v>
      </c>
      <c r="O78" s="14">
        <v>-7.9075425790754217E-2</v>
      </c>
    </row>
    <row r="79" spans="2:15" ht="15" customHeight="1" thickBot="1">
      <c r="B79" s="62"/>
      <c r="C79" s="63" t="s">
        <v>10</v>
      </c>
      <c r="D79" s="17">
        <v>35</v>
      </c>
      <c r="E79" s="18">
        <v>0.1263537906137184</v>
      </c>
      <c r="F79" s="17">
        <v>81</v>
      </c>
      <c r="G79" s="18">
        <v>0.15</v>
      </c>
      <c r="H79" s="19">
        <v>-0.56790123456790131</v>
      </c>
      <c r="I79" s="17">
        <v>108</v>
      </c>
      <c r="J79" s="19">
        <v>-0.67592592592592593</v>
      </c>
      <c r="K79" s="17">
        <v>666</v>
      </c>
      <c r="L79" s="18">
        <v>0.14786856127886322</v>
      </c>
      <c r="M79" s="17">
        <v>696</v>
      </c>
      <c r="N79" s="18">
        <v>0.16399622997172478</v>
      </c>
      <c r="O79" s="19">
        <v>-4.31034482758621E-2</v>
      </c>
    </row>
    <row r="80" spans="2:15" ht="14.4" thickBot="1">
      <c r="B80" s="62"/>
      <c r="C80" s="64" t="s">
        <v>3</v>
      </c>
      <c r="D80" s="12">
        <v>28</v>
      </c>
      <c r="E80" s="13">
        <v>0.10108303249097472</v>
      </c>
      <c r="F80" s="12">
        <v>78</v>
      </c>
      <c r="G80" s="13">
        <v>0.14444444444444443</v>
      </c>
      <c r="H80" s="14">
        <v>-0.64102564102564097</v>
      </c>
      <c r="I80" s="12">
        <v>136</v>
      </c>
      <c r="J80" s="14">
        <v>-0.79411764705882359</v>
      </c>
      <c r="K80" s="12">
        <v>498</v>
      </c>
      <c r="L80" s="13">
        <v>0.1105683836589698</v>
      </c>
      <c r="M80" s="12">
        <v>522</v>
      </c>
      <c r="N80" s="13">
        <v>0.12299717247879359</v>
      </c>
      <c r="O80" s="14">
        <v>-4.5977011494252928E-2</v>
      </c>
    </row>
    <row r="81" spans="2:15" ht="15" customHeight="1" thickBot="1">
      <c r="B81" s="62"/>
      <c r="C81" s="65" t="s">
        <v>11</v>
      </c>
      <c r="D81" s="17">
        <v>32</v>
      </c>
      <c r="E81" s="18">
        <v>0.11552346570397112</v>
      </c>
      <c r="F81" s="17">
        <v>59</v>
      </c>
      <c r="G81" s="18">
        <v>0.10925925925925926</v>
      </c>
      <c r="H81" s="19">
        <v>-0.4576271186440678</v>
      </c>
      <c r="I81" s="17">
        <v>64</v>
      </c>
      <c r="J81" s="19">
        <v>-0.5</v>
      </c>
      <c r="K81" s="17">
        <v>450</v>
      </c>
      <c r="L81" s="18">
        <v>9.991119005328597E-2</v>
      </c>
      <c r="M81" s="17">
        <v>390</v>
      </c>
      <c r="N81" s="18">
        <v>9.1894439208294057E-2</v>
      </c>
      <c r="O81" s="19">
        <v>0.15384615384615374</v>
      </c>
    </row>
    <row r="82" spans="2:15" ht="15" customHeight="1" thickBot="1">
      <c r="B82" s="62"/>
      <c r="C82" s="11" t="s">
        <v>12</v>
      </c>
      <c r="D82" s="12">
        <v>9</v>
      </c>
      <c r="E82" s="13">
        <v>3.2490974729241874E-2</v>
      </c>
      <c r="F82" s="12">
        <v>19</v>
      </c>
      <c r="G82" s="13">
        <v>3.5185185185185187E-2</v>
      </c>
      <c r="H82" s="14">
        <v>-0.52631578947368429</v>
      </c>
      <c r="I82" s="12">
        <v>67</v>
      </c>
      <c r="J82" s="14">
        <v>-0.86567164179104483</v>
      </c>
      <c r="K82" s="12">
        <v>211</v>
      </c>
      <c r="L82" s="13">
        <v>4.6847246891651866E-2</v>
      </c>
      <c r="M82" s="12">
        <v>108</v>
      </c>
      <c r="N82" s="13">
        <v>2.5447690857681431E-2</v>
      </c>
      <c r="O82" s="14">
        <v>0.95370370370370372</v>
      </c>
    </row>
    <row r="83" spans="2:15" ht="15" customHeight="1" thickBot="1">
      <c r="B83" s="62"/>
      <c r="C83" s="65" t="s">
        <v>28</v>
      </c>
      <c r="D83" s="17">
        <v>4</v>
      </c>
      <c r="E83" s="18">
        <v>1.444043321299639E-2</v>
      </c>
      <c r="F83" s="17">
        <v>3</v>
      </c>
      <c r="G83" s="18">
        <v>5.5555555555555558E-3</v>
      </c>
      <c r="H83" s="19">
        <v>0.33333333333333326</v>
      </c>
      <c r="I83" s="17">
        <v>4</v>
      </c>
      <c r="J83" s="19">
        <v>0</v>
      </c>
      <c r="K83" s="17">
        <v>49</v>
      </c>
      <c r="L83" s="18">
        <v>1.0879218472468916E-2</v>
      </c>
      <c r="M83" s="17">
        <v>30</v>
      </c>
      <c r="N83" s="18">
        <v>7.0688030160226201E-3</v>
      </c>
      <c r="O83" s="19">
        <v>0.6333333333333333</v>
      </c>
    </row>
    <row r="84" spans="2:15" ht="15" customHeight="1" thickBot="1">
      <c r="B84" s="20" t="s">
        <v>6</v>
      </c>
      <c r="C84" s="20" t="s">
        <v>29</v>
      </c>
      <c r="D84" s="21">
        <v>277</v>
      </c>
      <c r="E84" s="22">
        <v>1</v>
      </c>
      <c r="F84" s="21">
        <v>540</v>
      </c>
      <c r="G84" s="22">
        <v>1</v>
      </c>
      <c r="H84" s="23">
        <v>-0.48703703703703705</v>
      </c>
      <c r="I84" s="21">
        <v>879</v>
      </c>
      <c r="J84" s="22">
        <v>-0.68486916951080778</v>
      </c>
      <c r="K84" s="21">
        <v>4504</v>
      </c>
      <c r="L84" s="22">
        <v>1</v>
      </c>
      <c r="M84" s="21">
        <v>4244</v>
      </c>
      <c r="N84" s="22">
        <v>1</v>
      </c>
      <c r="O84" s="23">
        <v>6.1262959472196066E-2</v>
      </c>
    </row>
    <row r="85" spans="2:15" ht="14.4" thickBot="1">
      <c r="B85" s="20" t="s">
        <v>46</v>
      </c>
      <c r="C85" s="20" t="s">
        <v>29</v>
      </c>
      <c r="D85" s="21">
        <v>0</v>
      </c>
      <c r="E85" s="22">
        <v>1</v>
      </c>
      <c r="F85" s="21">
        <v>10</v>
      </c>
      <c r="G85" s="22">
        <v>1</v>
      </c>
      <c r="H85" s="23">
        <v>-1</v>
      </c>
      <c r="I85" s="21">
        <v>2</v>
      </c>
      <c r="J85" s="22">
        <v>-1</v>
      </c>
      <c r="K85" s="21">
        <v>13</v>
      </c>
      <c r="L85" s="22">
        <v>1</v>
      </c>
      <c r="M85" s="21">
        <v>12</v>
      </c>
      <c r="N85" s="22">
        <v>1</v>
      </c>
      <c r="O85" s="23">
        <v>8.3333333333333259E-2</v>
      </c>
    </row>
    <row r="86" spans="2:15" ht="15" customHeight="1" thickBot="1">
      <c r="B86" s="96"/>
      <c r="C86" s="97" t="s">
        <v>29</v>
      </c>
      <c r="D86" s="24">
        <v>476</v>
      </c>
      <c r="E86" s="25">
        <v>1</v>
      </c>
      <c r="F86" s="24">
        <v>768</v>
      </c>
      <c r="G86" s="25">
        <v>1</v>
      </c>
      <c r="H86" s="26">
        <v>-0.38020833333333337</v>
      </c>
      <c r="I86" s="24">
        <v>1345</v>
      </c>
      <c r="J86" s="26">
        <v>-0.646096654275093</v>
      </c>
      <c r="K86" s="24">
        <v>7093</v>
      </c>
      <c r="L86" s="25">
        <v>1</v>
      </c>
      <c r="M86" s="24">
        <v>6076</v>
      </c>
      <c r="N86" s="25">
        <v>1</v>
      </c>
      <c r="O86" s="26">
        <v>0.16737985516787357</v>
      </c>
    </row>
    <row r="87" spans="2:15">
      <c r="B87" s="68" t="s">
        <v>38</v>
      </c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</row>
  </sheetData>
  <mergeCells count="72">
    <mergeCell ref="O40:O41"/>
    <mergeCell ref="O38:O39"/>
    <mergeCell ref="I38:I39"/>
    <mergeCell ref="J38:J39"/>
    <mergeCell ref="K38:L39"/>
    <mergeCell ref="M38:N39"/>
    <mergeCell ref="K36:O36"/>
    <mergeCell ref="D37:H37"/>
    <mergeCell ref="I37:J37"/>
    <mergeCell ref="K37:O37"/>
    <mergeCell ref="D38:E39"/>
    <mergeCell ref="F38:G39"/>
    <mergeCell ref="H38:H39"/>
    <mergeCell ref="B36:B38"/>
    <mergeCell ref="C36:C38"/>
    <mergeCell ref="D36:H36"/>
    <mergeCell ref="I36:J36"/>
    <mergeCell ref="B39:B41"/>
    <mergeCell ref="C39:C41"/>
    <mergeCell ref="H40:H41"/>
    <mergeCell ref="J40:J41"/>
    <mergeCell ref="B59:N59"/>
    <mergeCell ref="B2:N2"/>
    <mergeCell ref="M6:N7"/>
    <mergeCell ref="O6:O7"/>
    <mergeCell ref="B4:B6"/>
    <mergeCell ref="C4:C6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B3:N3"/>
    <mergeCell ref="B60:N60"/>
    <mergeCell ref="B61:B63"/>
    <mergeCell ref="C61:C63"/>
    <mergeCell ref="D61:H61"/>
    <mergeCell ref="I61:J61"/>
    <mergeCell ref="K61:O61"/>
    <mergeCell ref="D62:H62"/>
    <mergeCell ref="I62:J62"/>
    <mergeCell ref="K5:O5"/>
    <mergeCell ref="D5:H5"/>
    <mergeCell ref="I5:J5"/>
    <mergeCell ref="B34:N34"/>
    <mergeCell ref="B35:N35"/>
    <mergeCell ref="F6:G7"/>
    <mergeCell ref="B30:C30"/>
    <mergeCell ref="I6:I7"/>
    <mergeCell ref="J6:J7"/>
    <mergeCell ref="K6:L7"/>
    <mergeCell ref="D6:E7"/>
    <mergeCell ref="B56:C56"/>
    <mergeCell ref="B86:C86"/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  <mergeCell ref="K62:O62"/>
    <mergeCell ref="D63:E64"/>
    <mergeCell ref="K63:L64"/>
    <mergeCell ref="M63:N64"/>
  </mergeCells>
  <phoneticPr fontId="4" type="noConversion"/>
  <conditionalFormatting sqref="D10:O17">
    <cfRule type="cellIs" dxfId="47" priority="37" operator="equal">
      <formula>0</formula>
    </cfRule>
  </conditionalFormatting>
  <conditionalFormatting sqref="D19:O27">
    <cfRule type="cellIs" dxfId="46" priority="42" operator="equal">
      <formula>0</formula>
    </cfRule>
  </conditionalFormatting>
  <conditionalFormatting sqref="D42:O43">
    <cfRule type="cellIs" dxfId="45" priority="32" operator="equal">
      <formula>0</formula>
    </cfRule>
  </conditionalFormatting>
  <conditionalFormatting sqref="D45:O53">
    <cfRule type="cellIs" dxfId="44" priority="21" operator="equal">
      <formula>0</formula>
    </cfRule>
  </conditionalFormatting>
  <conditionalFormatting sqref="D67:O74">
    <cfRule type="cellIs" dxfId="43" priority="9" operator="equal">
      <formula>0</formula>
    </cfRule>
  </conditionalFormatting>
  <conditionalFormatting sqref="D76:O83">
    <cfRule type="cellIs" dxfId="42" priority="3" operator="equal">
      <formula>0</formula>
    </cfRule>
  </conditionalFormatting>
  <conditionalFormatting sqref="H42:H55 O42:O55">
    <cfRule type="cellIs" dxfId="41" priority="19" operator="lessThan">
      <formula>0</formula>
    </cfRule>
  </conditionalFormatting>
  <conditionalFormatting sqref="H67:H85 O67:O85">
    <cfRule type="cellIs" dxfId="40" priority="1" operator="lessThan">
      <formula>0</formula>
    </cfRule>
  </conditionalFormatting>
  <conditionalFormatting sqref="J10:J17 H10:H29 O10:O29">
    <cfRule type="cellIs" dxfId="39" priority="41" operator="lessThan">
      <formula>0</formula>
    </cfRule>
  </conditionalFormatting>
  <conditionalFormatting sqref="J19:J27">
    <cfRule type="cellIs" dxfId="38" priority="46" operator="lessThan">
      <formula>0</formula>
    </cfRule>
  </conditionalFormatting>
  <conditionalFormatting sqref="J42:J43">
    <cfRule type="cellIs" dxfId="37" priority="36" operator="lessThan">
      <formula>0</formula>
    </cfRule>
  </conditionalFormatting>
  <conditionalFormatting sqref="J45:J53">
    <cfRule type="cellIs" dxfId="36" priority="25" operator="lessThan">
      <formula>0</formula>
    </cfRule>
  </conditionalFormatting>
  <conditionalFormatting sqref="J67:J74">
    <cfRule type="cellIs" dxfId="35" priority="13" operator="lessThan">
      <formula>0</formula>
    </cfRule>
  </conditionalFormatting>
  <conditionalFormatting sqref="J76:J83">
    <cfRule type="cellIs" dxfId="34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8"/>
  <sheetViews>
    <sheetView showGridLines="0" zoomScale="90" zoomScaleNormal="90" workbookViewId="0"/>
  </sheetViews>
  <sheetFormatPr defaultColWidth="9.109375" defaultRowHeight="13.8"/>
  <cols>
    <col min="1" max="1" width="1.109375" style="40" customWidth="1"/>
    <col min="2" max="2" width="15.44140625" style="40" bestFit="1" customWidth="1"/>
    <col min="3" max="3" width="18.6640625" style="40" customWidth="1"/>
    <col min="4" max="9" width="9" style="40" customWidth="1"/>
    <col min="10" max="10" width="11.88671875" style="40" customWidth="1"/>
    <col min="11" max="14" width="9" style="40" customWidth="1"/>
    <col min="15" max="15" width="11.6640625" style="40" customWidth="1"/>
    <col min="16" max="16384" width="9.109375" style="40"/>
  </cols>
  <sheetData>
    <row r="1" spans="2:15">
      <c r="B1" s="40" t="s">
        <v>7</v>
      </c>
      <c r="E1" s="41"/>
      <c r="O1" s="42">
        <v>45204</v>
      </c>
    </row>
    <row r="2" spans="2:15">
      <c r="B2" s="88" t="s">
        <v>19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59"/>
    </row>
    <row r="3" spans="2:15" ht="14.4" thickBot="1">
      <c r="B3" s="95" t="s">
        <v>82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76" t="s">
        <v>31</v>
      </c>
    </row>
    <row r="4" spans="2:15" ht="14.4" customHeight="1">
      <c r="B4" s="110" t="s">
        <v>20</v>
      </c>
      <c r="C4" s="112" t="s">
        <v>1</v>
      </c>
      <c r="D4" s="92" t="s">
        <v>90</v>
      </c>
      <c r="E4" s="92"/>
      <c r="F4" s="92"/>
      <c r="G4" s="92"/>
      <c r="H4" s="83"/>
      <c r="I4" s="82" t="s">
        <v>85</v>
      </c>
      <c r="J4" s="83"/>
      <c r="K4" s="82" t="s">
        <v>92</v>
      </c>
      <c r="L4" s="92"/>
      <c r="M4" s="92"/>
      <c r="N4" s="92"/>
      <c r="O4" s="93"/>
    </row>
    <row r="5" spans="2:15" ht="14.4" customHeight="1" thickBot="1">
      <c r="B5" s="111"/>
      <c r="C5" s="113"/>
      <c r="D5" s="90" t="s">
        <v>91</v>
      </c>
      <c r="E5" s="90"/>
      <c r="F5" s="90"/>
      <c r="G5" s="90"/>
      <c r="H5" s="94"/>
      <c r="I5" s="89" t="s">
        <v>86</v>
      </c>
      <c r="J5" s="94"/>
      <c r="K5" s="89" t="s">
        <v>93</v>
      </c>
      <c r="L5" s="90"/>
      <c r="M5" s="90"/>
      <c r="N5" s="90"/>
      <c r="O5" s="91"/>
    </row>
    <row r="6" spans="2:15" ht="14.4" customHeight="1">
      <c r="B6" s="111"/>
      <c r="C6" s="113"/>
      <c r="D6" s="84">
        <v>2023</v>
      </c>
      <c r="E6" s="85"/>
      <c r="F6" s="84">
        <v>2022</v>
      </c>
      <c r="G6" s="85"/>
      <c r="H6" s="100" t="s">
        <v>21</v>
      </c>
      <c r="I6" s="80">
        <v>2023</v>
      </c>
      <c r="J6" s="80" t="s">
        <v>94</v>
      </c>
      <c r="K6" s="84">
        <v>2023</v>
      </c>
      <c r="L6" s="85"/>
      <c r="M6" s="84">
        <v>2022</v>
      </c>
      <c r="N6" s="85"/>
      <c r="O6" s="100" t="s">
        <v>21</v>
      </c>
    </row>
    <row r="7" spans="2:15" ht="15" customHeight="1" thickBot="1">
      <c r="B7" s="102" t="s">
        <v>20</v>
      </c>
      <c r="C7" s="104" t="s">
        <v>23</v>
      </c>
      <c r="D7" s="86"/>
      <c r="E7" s="87"/>
      <c r="F7" s="86"/>
      <c r="G7" s="87"/>
      <c r="H7" s="101"/>
      <c r="I7" s="81"/>
      <c r="J7" s="81"/>
      <c r="K7" s="86"/>
      <c r="L7" s="87"/>
      <c r="M7" s="86"/>
      <c r="N7" s="87"/>
      <c r="O7" s="101"/>
    </row>
    <row r="8" spans="2:15" ht="15" customHeight="1">
      <c r="B8" s="102"/>
      <c r="C8" s="104"/>
      <c r="D8" s="4" t="s">
        <v>24</v>
      </c>
      <c r="E8" s="5" t="s">
        <v>2</v>
      </c>
      <c r="F8" s="4" t="s">
        <v>24</v>
      </c>
      <c r="G8" s="5" t="s">
        <v>2</v>
      </c>
      <c r="H8" s="106" t="s">
        <v>25</v>
      </c>
      <c r="I8" s="6" t="s">
        <v>24</v>
      </c>
      <c r="J8" s="108" t="s">
        <v>95</v>
      </c>
      <c r="K8" s="4" t="s">
        <v>24</v>
      </c>
      <c r="L8" s="5" t="s">
        <v>2</v>
      </c>
      <c r="M8" s="4" t="s">
        <v>24</v>
      </c>
      <c r="N8" s="5" t="s">
        <v>2</v>
      </c>
      <c r="O8" s="106" t="s">
        <v>25</v>
      </c>
    </row>
    <row r="9" spans="2:15" ht="15" customHeight="1" thickBot="1">
      <c r="B9" s="103"/>
      <c r="C9" s="105"/>
      <c r="D9" s="7" t="s">
        <v>26</v>
      </c>
      <c r="E9" s="8" t="s">
        <v>27</v>
      </c>
      <c r="F9" s="7" t="s">
        <v>26</v>
      </c>
      <c r="G9" s="8" t="s">
        <v>27</v>
      </c>
      <c r="H9" s="107"/>
      <c r="I9" s="9" t="s">
        <v>26</v>
      </c>
      <c r="J9" s="109"/>
      <c r="K9" s="7" t="s">
        <v>26</v>
      </c>
      <c r="L9" s="8" t="s">
        <v>27</v>
      </c>
      <c r="M9" s="7" t="s">
        <v>26</v>
      </c>
      <c r="N9" s="8" t="s">
        <v>27</v>
      </c>
      <c r="O9" s="107"/>
    </row>
    <row r="10" spans="2:15" ht="14.4" thickBot="1">
      <c r="B10" s="61"/>
      <c r="C10" s="11" t="s">
        <v>9</v>
      </c>
      <c r="D10" s="12">
        <v>11</v>
      </c>
      <c r="E10" s="13">
        <v>0.3235294117647059</v>
      </c>
      <c r="F10" s="12">
        <v>10</v>
      </c>
      <c r="G10" s="13">
        <v>0.66666666666666663</v>
      </c>
      <c r="H10" s="14">
        <v>0.10000000000000009</v>
      </c>
      <c r="I10" s="12">
        <v>12</v>
      </c>
      <c r="J10" s="14">
        <v>-8.333333333333337E-2</v>
      </c>
      <c r="K10" s="12">
        <v>183</v>
      </c>
      <c r="L10" s="13">
        <v>0.43571428571428572</v>
      </c>
      <c r="M10" s="12">
        <v>109</v>
      </c>
      <c r="N10" s="13">
        <v>0.54773869346733672</v>
      </c>
      <c r="O10" s="14">
        <v>0.67889908256880727</v>
      </c>
    </row>
    <row r="11" spans="2:15" ht="14.4" thickBot="1">
      <c r="B11" s="62"/>
      <c r="C11" s="16" t="s">
        <v>12</v>
      </c>
      <c r="D11" s="17">
        <v>3</v>
      </c>
      <c r="E11" s="18">
        <v>8.8235294117647065E-2</v>
      </c>
      <c r="F11" s="17">
        <v>3</v>
      </c>
      <c r="G11" s="18">
        <v>0.2</v>
      </c>
      <c r="H11" s="19">
        <v>0</v>
      </c>
      <c r="I11" s="17">
        <v>21</v>
      </c>
      <c r="J11" s="19">
        <v>-0.85714285714285721</v>
      </c>
      <c r="K11" s="17">
        <v>85</v>
      </c>
      <c r="L11" s="18">
        <v>0.20238095238095238</v>
      </c>
      <c r="M11" s="17">
        <v>29</v>
      </c>
      <c r="N11" s="18">
        <v>0.14572864321608039</v>
      </c>
      <c r="O11" s="19">
        <v>1.9310344827586206</v>
      </c>
    </row>
    <row r="12" spans="2:15" ht="14.4" thickBot="1">
      <c r="B12" s="62"/>
      <c r="C12" s="11" t="s">
        <v>16</v>
      </c>
      <c r="D12" s="12">
        <v>1</v>
      </c>
      <c r="E12" s="13">
        <v>2.9411764705882353E-2</v>
      </c>
      <c r="F12" s="12">
        <v>0</v>
      </c>
      <c r="G12" s="13">
        <v>0</v>
      </c>
      <c r="H12" s="14"/>
      <c r="I12" s="12">
        <v>3</v>
      </c>
      <c r="J12" s="14">
        <v>-0.66666666666666674</v>
      </c>
      <c r="K12" s="12">
        <v>41</v>
      </c>
      <c r="L12" s="13">
        <v>9.7619047619047619E-2</v>
      </c>
      <c r="M12" s="12">
        <v>1</v>
      </c>
      <c r="N12" s="13">
        <v>5.0251256281407036E-3</v>
      </c>
      <c r="O12" s="14">
        <v>40</v>
      </c>
    </row>
    <row r="13" spans="2:15" ht="14.4" thickBot="1">
      <c r="B13" s="62"/>
      <c r="C13" s="63" t="s">
        <v>65</v>
      </c>
      <c r="D13" s="17">
        <v>4</v>
      </c>
      <c r="E13" s="18">
        <v>0.11764705882352941</v>
      </c>
      <c r="F13" s="17">
        <v>0</v>
      </c>
      <c r="G13" s="18">
        <v>0</v>
      </c>
      <c r="H13" s="19"/>
      <c r="I13" s="17">
        <v>1</v>
      </c>
      <c r="J13" s="19">
        <v>3</v>
      </c>
      <c r="K13" s="17">
        <v>27</v>
      </c>
      <c r="L13" s="18">
        <v>6.4285714285714279E-2</v>
      </c>
      <c r="M13" s="17">
        <v>10</v>
      </c>
      <c r="N13" s="18">
        <v>5.0251256281407038E-2</v>
      </c>
      <c r="O13" s="19">
        <v>1.7000000000000002</v>
      </c>
    </row>
    <row r="14" spans="2:15" ht="14.4" thickBot="1">
      <c r="B14" s="62"/>
      <c r="C14" s="64" t="s">
        <v>11</v>
      </c>
      <c r="D14" s="12">
        <v>6</v>
      </c>
      <c r="E14" s="13">
        <v>0.17647058823529413</v>
      </c>
      <c r="F14" s="12">
        <v>0</v>
      </c>
      <c r="G14" s="13">
        <v>0</v>
      </c>
      <c r="H14" s="14"/>
      <c r="I14" s="12">
        <v>10</v>
      </c>
      <c r="J14" s="14">
        <v>-0.4</v>
      </c>
      <c r="K14" s="12">
        <v>27</v>
      </c>
      <c r="L14" s="13">
        <v>6.4285714285714279E-2</v>
      </c>
      <c r="M14" s="12">
        <v>5</v>
      </c>
      <c r="N14" s="13">
        <v>2.5125628140703519E-2</v>
      </c>
      <c r="O14" s="14">
        <v>4.4000000000000004</v>
      </c>
    </row>
    <row r="15" spans="2:15" ht="14.4" thickBot="1">
      <c r="B15" s="62"/>
      <c r="C15" s="65" t="s">
        <v>72</v>
      </c>
      <c r="D15" s="17">
        <v>1</v>
      </c>
      <c r="E15" s="18">
        <v>2.9411764705882353E-2</v>
      </c>
      <c r="F15" s="17">
        <v>0</v>
      </c>
      <c r="G15" s="18">
        <v>0</v>
      </c>
      <c r="H15" s="19"/>
      <c r="I15" s="17">
        <v>0</v>
      </c>
      <c r="J15" s="19"/>
      <c r="K15" s="17">
        <v>18</v>
      </c>
      <c r="L15" s="18">
        <v>4.2857142857142858E-2</v>
      </c>
      <c r="M15" s="17">
        <v>6</v>
      </c>
      <c r="N15" s="18">
        <v>3.015075376884422E-2</v>
      </c>
      <c r="O15" s="19">
        <v>2</v>
      </c>
    </row>
    <row r="16" spans="2:15" ht="14.4" thickBot="1">
      <c r="B16" s="62"/>
      <c r="C16" s="11" t="s">
        <v>75</v>
      </c>
      <c r="D16" s="12">
        <v>0</v>
      </c>
      <c r="E16" s="13">
        <v>0</v>
      </c>
      <c r="F16" s="12">
        <v>0</v>
      </c>
      <c r="G16" s="13">
        <v>0</v>
      </c>
      <c r="H16" s="14"/>
      <c r="I16" s="12">
        <v>0</v>
      </c>
      <c r="J16" s="14"/>
      <c r="K16" s="12">
        <v>7</v>
      </c>
      <c r="L16" s="13">
        <v>1.6666666666666666E-2</v>
      </c>
      <c r="M16" s="12">
        <v>4</v>
      </c>
      <c r="N16" s="13">
        <v>2.0100502512562814E-2</v>
      </c>
      <c r="O16" s="14">
        <v>0.75</v>
      </c>
    </row>
    <row r="17" spans="2:16" ht="14.4" thickBot="1">
      <c r="B17" s="62"/>
      <c r="C17" s="65" t="s">
        <v>28</v>
      </c>
      <c r="D17" s="17">
        <v>8</v>
      </c>
      <c r="E17" s="18">
        <v>0.23529411764705882</v>
      </c>
      <c r="F17" s="17">
        <v>2</v>
      </c>
      <c r="G17" s="18">
        <v>0.13333333333333333</v>
      </c>
      <c r="H17" s="19">
        <v>3</v>
      </c>
      <c r="I17" s="17">
        <v>2</v>
      </c>
      <c r="J17" s="19">
        <v>4.0816326530612242E-2</v>
      </c>
      <c r="K17" s="17">
        <v>32</v>
      </c>
      <c r="L17" s="18">
        <v>7.6190476190476197E-2</v>
      </c>
      <c r="M17" s="17">
        <v>35</v>
      </c>
      <c r="N17" s="18">
        <v>0.17587939698492464</v>
      </c>
      <c r="O17" s="19">
        <v>-8.5714285714285743E-2</v>
      </c>
    </row>
    <row r="18" spans="2:16" ht="14.4" thickBot="1">
      <c r="B18" s="20" t="s">
        <v>32</v>
      </c>
      <c r="C18" s="20" t="s">
        <v>29</v>
      </c>
      <c r="D18" s="21">
        <v>34</v>
      </c>
      <c r="E18" s="22">
        <v>1</v>
      </c>
      <c r="F18" s="21">
        <v>15</v>
      </c>
      <c r="G18" s="22">
        <v>1</v>
      </c>
      <c r="H18" s="23">
        <v>1.2666666666666666</v>
      </c>
      <c r="I18" s="21">
        <v>49</v>
      </c>
      <c r="J18" s="22">
        <v>-0.30612244897959184</v>
      </c>
      <c r="K18" s="21">
        <v>420</v>
      </c>
      <c r="L18" s="22">
        <v>1</v>
      </c>
      <c r="M18" s="21">
        <v>199</v>
      </c>
      <c r="N18" s="22">
        <v>1</v>
      </c>
      <c r="O18" s="23">
        <v>1.1105527638190953</v>
      </c>
    </row>
    <row r="19" spans="2:16" ht="14.4" thickBot="1">
      <c r="B19" s="61"/>
      <c r="C19" s="11" t="s">
        <v>8</v>
      </c>
      <c r="D19" s="12">
        <v>567</v>
      </c>
      <c r="E19" s="13">
        <v>0.26859308384651825</v>
      </c>
      <c r="F19" s="12">
        <v>699</v>
      </c>
      <c r="G19" s="13">
        <v>0.21580734794689718</v>
      </c>
      <c r="H19" s="14">
        <v>-0.18884120171673824</v>
      </c>
      <c r="I19" s="12">
        <v>448</v>
      </c>
      <c r="J19" s="14">
        <v>0.265625</v>
      </c>
      <c r="K19" s="12">
        <v>4977</v>
      </c>
      <c r="L19" s="13">
        <v>0.19029593943565037</v>
      </c>
      <c r="M19" s="12">
        <v>4408</v>
      </c>
      <c r="N19" s="13">
        <v>0.18549065813836055</v>
      </c>
      <c r="O19" s="14">
        <v>0.12908348457350272</v>
      </c>
    </row>
    <row r="20" spans="2:16" ht="14.4" thickBot="1">
      <c r="B20" s="62"/>
      <c r="C20" s="16" t="s">
        <v>3</v>
      </c>
      <c r="D20" s="17">
        <v>289</v>
      </c>
      <c r="E20" s="18">
        <v>0.13690194220748461</v>
      </c>
      <c r="F20" s="17">
        <v>585</v>
      </c>
      <c r="G20" s="18">
        <v>0.18061129978388391</v>
      </c>
      <c r="H20" s="19">
        <v>-0.50598290598290596</v>
      </c>
      <c r="I20" s="17">
        <v>906</v>
      </c>
      <c r="J20" s="19">
        <v>-0.68101545253863138</v>
      </c>
      <c r="K20" s="17">
        <v>4756</v>
      </c>
      <c r="L20" s="18">
        <v>0.18184598914124034</v>
      </c>
      <c r="M20" s="17">
        <v>5110</v>
      </c>
      <c r="N20" s="18">
        <v>0.21503113953879818</v>
      </c>
      <c r="O20" s="19">
        <v>-6.9275929549902138E-2</v>
      </c>
    </row>
    <row r="21" spans="2:16" ht="14.4" thickBot="1">
      <c r="B21" s="62"/>
      <c r="C21" s="11" t="s">
        <v>9</v>
      </c>
      <c r="D21" s="12">
        <v>338</v>
      </c>
      <c r="E21" s="13">
        <v>0.16011369019422075</v>
      </c>
      <c r="F21" s="12">
        <v>669</v>
      </c>
      <c r="G21" s="13">
        <v>0.20654523000926212</v>
      </c>
      <c r="H21" s="14">
        <v>-0.49476831091180862</v>
      </c>
      <c r="I21" s="12">
        <v>732</v>
      </c>
      <c r="J21" s="14">
        <v>-0.53825136612021862</v>
      </c>
      <c r="K21" s="12">
        <v>4564</v>
      </c>
      <c r="L21" s="13">
        <v>0.17450485585378908</v>
      </c>
      <c r="M21" s="12">
        <v>4813</v>
      </c>
      <c r="N21" s="13">
        <v>0.20253324356168995</v>
      </c>
      <c r="O21" s="14">
        <v>-5.1734884687305249E-2</v>
      </c>
    </row>
    <row r="22" spans="2:16" ht="14.4" thickBot="1">
      <c r="B22" s="62"/>
      <c r="C22" s="63" t="s">
        <v>10</v>
      </c>
      <c r="D22" s="17">
        <v>277</v>
      </c>
      <c r="E22" s="18">
        <v>0.13121743249644718</v>
      </c>
      <c r="F22" s="17">
        <v>379</v>
      </c>
      <c r="G22" s="18">
        <v>0.11701142327878974</v>
      </c>
      <c r="H22" s="19">
        <v>-0.26912928759894461</v>
      </c>
      <c r="I22" s="17">
        <v>453</v>
      </c>
      <c r="J22" s="19">
        <v>-0.38852097130242824</v>
      </c>
      <c r="K22" s="17">
        <v>3904</v>
      </c>
      <c r="L22" s="18">
        <v>0.14926971017817542</v>
      </c>
      <c r="M22" s="17">
        <v>2723</v>
      </c>
      <c r="N22" s="18">
        <v>0.11458508668574315</v>
      </c>
      <c r="O22" s="19">
        <v>0.43371281674623585</v>
      </c>
    </row>
    <row r="23" spans="2:16" ht="14.4" thickBot="1">
      <c r="B23" s="62"/>
      <c r="C23" s="64" t="s">
        <v>4</v>
      </c>
      <c r="D23" s="12">
        <v>245</v>
      </c>
      <c r="E23" s="13">
        <v>0.11605873993368072</v>
      </c>
      <c r="F23" s="12">
        <v>438</v>
      </c>
      <c r="G23" s="13">
        <v>0.13522692188947205</v>
      </c>
      <c r="H23" s="14">
        <v>-0.44063926940639264</v>
      </c>
      <c r="I23" s="12">
        <v>812</v>
      </c>
      <c r="J23" s="14">
        <v>-0.69827586206896552</v>
      </c>
      <c r="K23" s="12">
        <v>3391</v>
      </c>
      <c r="L23" s="13">
        <v>0.12965511967576662</v>
      </c>
      <c r="M23" s="12">
        <v>3174</v>
      </c>
      <c r="N23" s="13">
        <v>0.13356337316950009</v>
      </c>
      <c r="O23" s="14">
        <v>6.836798991808446E-2</v>
      </c>
    </row>
    <row r="24" spans="2:16" ht="14.4" thickBot="1">
      <c r="B24" s="62"/>
      <c r="C24" s="65" t="s">
        <v>12</v>
      </c>
      <c r="D24" s="17">
        <v>186</v>
      </c>
      <c r="E24" s="18">
        <v>8.8109900521080059E-2</v>
      </c>
      <c r="F24" s="17">
        <v>178</v>
      </c>
      <c r="G24" s="18">
        <v>5.4955233096634762E-2</v>
      </c>
      <c r="H24" s="19">
        <v>4.4943820224719211E-2</v>
      </c>
      <c r="I24" s="17">
        <v>388</v>
      </c>
      <c r="J24" s="19">
        <v>-0.52061855670103085</v>
      </c>
      <c r="K24" s="17">
        <v>2276</v>
      </c>
      <c r="L24" s="18">
        <v>8.7023017511661693E-2</v>
      </c>
      <c r="M24" s="17">
        <v>1548</v>
      </c>
      <c r="N24" s="18">
        <v>6.5140548729170175E-2</v>
      </c>
      <c r="O24" s="19">
        <v>0.47028423772609829</v>
      </c>
    </row>
    <row r="25" spans="2:16" ht="14.4" thickBot="1">
      <c r="B25" s="62"/>
      <c r="C25" s="11" t="s">
        <v>11</v>
      </c>
      <c r="D25" s="12">
        <v>170</v>
      </c>
      <c r="E25" s="13">
        <v>8.0530554239696822E-2</v>
      </c>
      <c r="F25" s="12">
        <v>185</v>
      </c>
      <c r="G25" s="13">
        <v>5.7116393948749615E-2</v>
      </c>
      <c r="H25" s="14">
        <v>-8.108108108108103E-2</v>
      </c>
      <c r="I25" s="12">
        <v>151</v>
      </c>
      <c r="J25" s="14">
        <v>0.1258278145695364</v>
      </c>
      <c r="K25" s="12">
        <v>1561</v>
      </c>
      <c r="L25" s="13">
        <v>5.9684943029746883E-2</v>
      </c>
      <c r="M25" s="12">
        <v>1362</v>
      </c>
      <c r="N25" s="13">
        <v>5.7313583571789263E-2</v>
      </c>
      <c r="O25" s="14">
        <v>0.14610866372980902</v>
      </c>
    </row>
    <row r="26" spans="2:16" ht="14.4" thickBot="1">
      <c r="B26" s="62"/>
      <c r="C26" s="65" t="s">
        <v>57</v>
      </c>
      <c r="D26" s="17">
        <v>29</v>
      </c>
      <c r="E26" s="18">
        <v>1.3737565135007106E-2</v>
      </c>
      <c r="F26" s="17">
        <v>78</v>
      </c>
      <c r="G26" s="18">
        <v>2.4081506637851188E-2</v>
      </c>
      <c r="H26" s="19">
        <v>-0.62820512820512819</v>
      </c>
      <c r="I26" s="17">
        <v>71</v>
      </c>
      <c r="J26" s="19">
        <v>-0.59154929577464788</v>
      </c>
      <c r="K26" s="17">
        <v>420</v>
      </c>
      <c r="L26" s="18">
        <v>1.6058729066299609E-2</v>
      </c>
      <c r="M26" s="17">
        <v>451</v>
      </c>
      <c r="N26" s="18">
        <v>1.8978286483756945E-2</v>
      </c>
      <c r="O26" s="19">
        <v>-6.8736141906873605E-2</v>
      </c>
    </row>
    <row r="27" spans="2:16" ht="14.4" thickBot="1">
      <c r="B27" s="66"/>
      <c r="C27" s="11" t="s">
        <v>28</v>
      </c>
      <c r="D27" s="12">
        <f>+D28-SUM(D19:D26)</f>
        <v>10</v>
      </c>
      <c r="E27" s="13">
        <f>+E28-SUM(E19:E26)</f>
        <v>4.7370914258645369E-3</v>
      </c>
      <c r="F27" s="12">
        <f>+F28-SUM(F19:F26)</f>
        <v>28</v>
      </c>
      <c r="G27" s="13">
        <f>+G28-SUM(G19:G26)</f>
        <v>8.6446434084594959E-3</v>
      </c>
      <c r="H27" s="14">
        <f>+D27/F27-1</f>
        <v>-0.64285714285714279</v>
      </c>
      <c r="I27" s="12">
        <f>+I28-SUM(I19:I26)</f>
        <v>36</v>
      </c>
      <c r="J27" s="14">
        <f>+D27/I27-1</f>
        <v>-0.72222222222222221</v>
      </c>
      <c r="K27" s="12">
        <f>+K28-SUM(K19:K26)</f>
        <v>305</v>
      </c>
      <c r="L27" s="13">
        <f>+L28-SUM(L19:L26)</f>
        <v>1.1661696107670094E-2</v>
      </c>
      <c r="M27" s="12">
        <f>+M28-SUM(M19:M26)</f>
        <v>175</v>
      </c>
      <c r="N27" s="13">
        <f>+N28-SUM(N19:N26)</f>
        <v>7.3640801211916074E-3</v>
      </c>
      <c r="O27" s="14">
        <f>+K27/M27-1</f>
        <v>0.74285714285714288</v>
      </c>
    </row>
    <row r="28" spans="2:16" ht="14.4" thickBot="1">
      <c r="B28" s="20" t="s">
        <v>33</v>
      </c>
      <c r="C28" s="20" t="s">
        <v>29</v>
      </c>
      <c r="D28" s="21">
        <v>2111</v>
      </c>
      <c r="E28" s="22">
        <v>1</v>
      </c>
      <c r="F28" s="21">
        <v>3239</v>
      </c>
      <c r="G28" s="22">
        <v>1</v>
      </c>
      <c r="H28" s="23">
        <v>-0.34825563445507868</v>
      </c>
      <c r="I28" s="21">
        <v>3997</v>
      </c>
      <c r="J28" s="22">
        <v>-0.47185389041781334</v>
      </c>
      <c r="K28" s="21">
        <v>26154</v>
      </c>
      <c r="L28" s="22">
        <v>1</v>
      </c>
      <c r="M28" s="21">
        <v>23764</v>
      </c>
      <c r="N28" s="22">
        <v>1</v>
      </c>
      <c r="O28" s="23">
        <v>0.10057229422656122</v>
      </c>
    </row>
    <row r="29" spans="2:16" ht="14.4" thickBot="1">
      <c r="B29" s="20" t="s">
        <v>46</v>
      </c>
      <c r="C29" s="20" t="s">
        <v>29</v>
      </c>
      <c r="D29" s="21">
        <v>1</v>
      </c>
      <c r="E29" s="22">
        <v>1</v>
      </c>
      <c r="F29" s="21">
        <v>11</v>
      </c>
      <c r="G29" s="22">
        <v>1</v>
      </c>
      <c r="H29" s="23">
        <v>-0.90909090909090906</v>
      </c>
      <c r="I29" s="21">
        <v>3</v>
      </c>
      <c r="J29" s="22">
        <v>-0.66666666666666674</v>
      </c>
      <c r="K29" s="21">
        <v>22</v>
      </c>
      <c r="L29" s="22">
        <v>1</v>
      </c>
      <c r="M29" s="21">
        <v>16</v>
      </c>
      <c r="N29" s="22">
        <v>1</v>
      </c>
      <c r="O29" s="23">
        <v>0.375</v>
      </c>
      <c r="P29" s="31"/>
    </row>
    <row r="30" spans="2:16" ht="14.4" thickBot="1">
      <c r="B30" s="96"/>
      <c r="C30" s="97" t="s">
        <v>29</v>
      </c>
      <c r="D30" s="24">
        <v>2146</v>
      </c>
      <c r="E30" s="25">
        <v>1</v>
      </c>
      <c r="F30" s="24">
        <v>3265</v>
      </c>
      <c r="G30" s="25">
        <v>1</v>
      </c>
      <c r="H30" s="26">
        <v>-0.34272588055130171</v>
      </c>
      <c r="I30" s="24">
        <v>4049</v>
      </c>
      <c r="J30" s="26">
        <v>-0.46999259076315136</v>
      </c>
      <c r="K30" s="24">
        <v>26596</v>
      </c>
      <c r="L30" s="25">
        <v>1</v>
      </c>
      <c r="M30" s="24">
        <v>23979</v>
      </c>
      <c r="N30" s="25">
        <v>1</v>
      </c>
      <c r="O30" s="26">
        <v>0.10913716168313936</v>
      </c>
      <c r="P30" s="31"/>
    </row>
    <row r="31" spans="2:16" ht="14.4" customHeight="1">
      <c r="B31" s="1" t="s">
        <v>60</v>
      </c>
      <c r="C31" s="27"/>
      <c r="D31" s="1"/>
      <c r="E31" s="1"/>
      <c r="F31" s="1"/>
      <c r="G31" s="1"/>
    </row>
    <row r="32" spans="2:16">
      <c r="B32" s="28" t="s">
        <v>61</v>
      </c>
      <c r="C32" s="1"/>
      <c r="D32" s="1"/>
      <c r="E32" s="1"/>
      <c r="F32" s="1"/>
      <c r="G32" s="1"/>
    </row>
    <row r="33" spans="2:15" ht="14.25" customHeight="1"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2:15"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2:15">
      <c r="B35" s="88" t="s">
        <v>34</v>
      </c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59"/>
    </row>
    <row r="36" spans="2:15" ht="14.4" thickBot="1">
      <c r="B36" s="95" t="s">
        <v>35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60" t="s">
        <v>31</v>
      </c>
    </row>
    <row r="37" spans="2:15" ht="14.4" customHeight="1">
      <c r="B37" s="110" t="s">
        <v>20</v>
      </c>
      <c r="C37" s="112" t="s">
        <v>1</v>
      </c>
      <c r="D37" s="92" t="s">
        <v>90</v>
      </c>
      <c r="E37" s="92"/>
      <c r="F37" s="92"/>
      <c r="G37" s="92"/>
      <c r="H37" s="83"/>
      <c r="I37" s="82" t="s">
        <v>85</v>
      </c>
      <c r="J37" s="83"/>
      <c r="K37" s="82" t="s">
        <v>92</v>
      </c>
      <c r="L37" s="92"/>
      <c r="M37" s="92"/>
      <c r="N37" s="92"/>
      <c r="O37" s="93"/>
    </row>
    <row r="38" spans="2:15" ht="14.4" customHeight="1" thickBot="1">
      <c r="B38" s="111"/>
      <c r="C38" s="113"/>
      <c r="D38" s="90" t="s">
        <v>91</v>
      </c>
      <c r="E38" s="90"/>
      <c r="F38" s="90"/>
      <c r="G38" s="90"/>
      <c r="H38" s="94"/>
      <c r="I38" s="89" t="s">
        <v>86</v>
      </c>
      <c r="J38" s="94"/>
      <c r="K38" s="89" t="s">
        <v>93</v>
      </c>
      <c r="L38" s="90"/>
      <c r="M38" s="90"/>
      <c r="N38" s="90"/>
      <c r="O38" s="91"/>
    </row>
    <row r="39" spans="2:15" ht="14.4" customHeight="1">
      <c r="B39" s="111"/>
      <c r="C39" s="113"/>
      <c r="D39" s="84">
        <v>2023</v>
      </c>
      <c r="E39" s="85"/>
      <c r="F39" s="84">
        <v>2022</v>
      </c>
      <c r="G39" s="85"/>
      <c r="H39" s="100" t="s">
        <v>21</v>
      </c>
      <c r="I39" s="80">
        <v>2023</v>
      </c>
      <c r="J39" s="80" t="s">
        <v>94</v>
      </c>
      <c r="K39" s="84">
        <v>2023</v>
      </c>
      <c r="L39" s="85"/>
      <c r="M39" s="84">
        <v>2022</v>
      </c>
      <c r="N39" s="85"/>
      <c r="O39" s="100" t="s">
        <v>21</v>
      </c>
    </row>
    <row r="40" spans="2:15" ht="14.4" customHeight="1" thickBot="1">
      <c r="B40" s="102" t="s">
        <v>20</v>
      </c>
      <c r="C40" s="104" t="s">
        <v>23</v>
      </c>
      <c r="D40" s="86"/>
      <c r="E40" s="87"/>
      <c r="F40" s="86"/>
      <c r="G40" s="87"/>
      <c r="H40" s="101"/>
      <c r="I40" s="81"/>
      <c r="J40" s="81"/>
      <c r="K40" s="86"/>
      <c r="L40" s="87"/>
      <c r="M40" s="86"/>
      <c r="N40" s="87"/>
      <c r="O40" s="101"/>
    </row>
    <row r="41" spans="2:15" ht="14.4" customHeight="1">
      <c r="B41" s="102"/>
      <c r="C41" s="104"/>
      <c r="D41" s="4" t="s">
        <v>24</v>
      </c>
      <c r="E41" s="5" t="s">
        <v>2</v>
      </c>
      <c r="F41" s="4" t="s">
        <v>24</v>
      </c>
      <c r="G41" s="5" t="s">
        <v>2</v>
      </c>
      <c r="H41" s="106" t="s">
        <v>25</v>
      </c>
      <c r="I41" s="6" t="s">
        <v>24</v>
      </c>
      <c r="J41" s="108" t="s">
        <v>95</v>
      </c>
      <c r="K41" s="4" t="s">
        <v>24</v>
      </c>
      <c r="L41" s="5" t="s">
        <v>2</v>
      </c>
      <c r="M41" s="4" t="s">
        <v>24</v>
      </c>
      <c r="N41" s="5" t="s">
        <v>2</v>
      </c>
      <c r="O41" s="106" t="s">
        <v>25</v>
      </c>
    </row>
    <row r="42" spans="2:15" ht="14.4" customHeight="1" thickBot="1">
      <c r="B42" s="103"/>
      <c r="C42" s="105"/>
      <c r="D42" s="7" t="s">
        <v>26</v>
      </c>
      <c r="E42" s="8" t="s">
        <v>27</v>
      </c>
      <c r="F42" s="7" t="s">
        <v>26</v>
      </c>
      <c r="G42" s="8" t="s">
        <v>27</v>
      </c>
      <c r="H42" s="107"/>
      <c r="I42" s="9" t="s">
        <v>26</v>
      </c>
      <c r="J42" s="109"/>
      <c r="K42" s="7" t="s">
        <v>26</v>
      </c>
      <c r="L42" s="8" t="s">
        <v>27</v>
      </c>
      <c r="M42" s="7" t="s">
        <v>26</v>
      </c>
      <c r="N42" s="8" t="s">
        <v>27</v>
      </c>
      <c r="O42" s="107"/>
    </row>
    <row r="43" spans="2:15" ht="14.4" customHeight="1" thickBot="1">
      <c r="B43" s="61"/>
      <c r="C43" s="11" t="s">
        <v>12</v>
      </c>
      <c r="D43" s="12"/>
      <c r="E43" s="13"/>
      <c r="F43" s="12"/>
      <c r="G43" s="13"/>
      <c r="H43" s="14"/>
      <c r="I43" s="12"/>
      <c r="J43" s="14"/>
      <c r="K43" s="12"/>
      <c r="L43" s="13"/>
      <c r="M43" s="12">
        <v>1</v>
      </c>
      <c r="N43" s="13">
        <v>1</v>
      </c>
      <c r="O43" s="14"/>
    </row>
    <row r="44" spans="2:15" ht="14.4" thickBot="1">
      <c r="B44" s="20" t="s">
        <v>32</v>
      </c>
      <c r="C44" s="20" t="s">
        <v>29</v>
      </c>
      <c r="D44" s="21"/>
      <c r="E44" s="22"/>
      <c r="F44" s="21"/>
      <c r="G44" s="22"/>
      <c r="H44" s="23"/>
      <c r="I44" s="21"/>
      <c r="J44" s="22"/>
      <c r="K44" s="21"/>
      <c r="L44" s="22"/>
      <c r="M44" s="21">
        <v>1</v>
      </c>
      <c r="N44" s="22">
        <v>1</v>
      </c>
      <c r="O44" s="23"/>
    </row>
    <row r="45" spans="2:15" ht="14.4" thickBot="1">
      <c r="B45" s="61"/>
      <c r="C45" s="11" t="s">
        <v>3</v>
      </c>
      <c r="D45" s="12">
        <v>254</v>
      </c>
      <c r="E45" s="13">
        <v>0.15218693828639904</v>
      </c>
      <c r="F45" s="12">
        <v>482</v>
      </c>
      <c r="G45" s="13">
        <v>0.19310897435897437</v>
      </c>
      <c r="H45" s="14">
        <v>-0.47302904564315351</v>
      </c>
      <c r="I45" s="12">
        <v>750</v>
      </c>
      <c r="J45" s="14">
        <v>-0.66133333333333333</v>
      </c>
      <c r="K45" s="12">
        <v>4160</v>
      </c>
      <c r="L45" s="13">
        <v>0.21339899456242947</v>
      </c>
      <c r="M45" s="12">
        <v>4492</v>
      </c>
      <c r="N45" s="13">
        <v>0.25097776287853391</v>
      </c>
      <c r="O45" s="14">
        <v>-7.3909171861086365E-2</v>
      </c>
    </row>
    <row r="46" spans="2:15" ht="14.4" thickBot="1">
      <c r="B46" s="62"/>
      <c r="C46" s="16" t="s">
        <v>8</v>
      </c>
      <c r="D46" s="17">
        <v>494</v>
      </c>
      <c r="E46" s="18">
        <v>0.29598562013181545</v>
      </c>
      <c r="F46" s="17">
        <v>581</v>
      </c>
      <c r="G46" s="18">
        <v>0.2327724358974359</v>
      </c>
      <c r="H46" s="19">
        <v>-0.14974182444061968</v>
      </c>
      <c r="I46" s="17">
        <v>264</v>
      </c>
      <c r="J46" s="19">
        <v>0.8712121212121211</v>
      </c>
      <c r="K46" s="17">
        <v>3903</v>
      </c>
      <c r="L46" s="18">
        <v>0.20021545090797169</v>
      </c>
      <c r="M46" s="17">
        <v>3469</v>
      </c>
      <c r="N46" s="18">
        <v>0.19382053860766565</v>
      </c>
      <c r="O46" s="19">
        <v>0.12510810031709418</v>
      </c>
    </row>
    <row r="47" spans="2:15" ht="15" customHeight="1" thickBot="1">
      <c r="B47" s="62"/>
      <c r="C47" s="11" t="s">
        <v>9</v>
      </c>
      <c r="D47" s="12">
        <v>276</v>
      </c>
      <c r="E47" s="13">
        <v>0.16536848412222888</v>
      </c>
      <c r="F47" s="12">
        <v>514</v>
      </c>
      <c r="G47" s="13">
        <v>0.20592948717948717</v>
      </c>
      <c r="H47" s="14">
        <v>-0.46303501945525294</v>
      </c>
      <c r="I47" s="12">
        <v>603</v>
      </c>
      <c r="J47" s="14">
        <v>-0.54228855721393032</v>
      </c>
      <c r="K47" s="12">
        <v>3678</v>
      </c>
      <c r="L47" s="13">
        <v>0.18867343798091721</v>
      </c>
      <c r="M47" s="12">
        <v>3838</v>
      </c>
      <c r="N47" s="13">
        <v>0.21443736730360935</v>
      </c>
      <c r="O47" s="14">
        <v>-4.1688379364252182E-2</v>
      </c>
    </row>
    <row r="48" spans="2:15" ht="14.4" thickBot="1">
      <c r="B48" s="62"/>
      <c r="C48" s="63" t="s">
        <v>10</v>
      </c>
      <c r="D48" s="17">
        <v>242</v>
      </c>
      <c r="E48" s="18">
        <v>0.14499700419412823</v>
      </c>
      <c r="F48" s="17">
        <v>298</v>
      </c>
      <c r="G48" s="18">
        <v>0.11939102564102565</v>
      </c>
      <c r="H48" s="19">
        <v>-0.18791946308724827</v>
      </c>
      <c r="I48" s="17">
        <v>345</v>
      </c>
      <c r="J48" s="19">
        <v>-0.29855072463768118</v>
      </c>
      <c r="K48" s="17">
        <v>3238</v>
      </c>
      <c r="L48" s="18">
        <v>0.16610239047912179</v>
      </c>
      <c r="M48" s="17">
        <v>2027</v>
      </c>
      <c r="N48" s="18">
        <v>0.11325287741647111</v>
      </c>
      <c r="O48" s="19">
        <v>0.59743463246176609</v>
      </c>
    </row>
    <row r="49" spans="2:15" ht="15" customHeight="1" thickBot="1">
      <c r="B49" s="62"/>
      <c r="C49" s="64" t="s">
        <v>4</v>
      </c>
      <c r="D49" s="12">
        <v>185</v>
      </c>
      <c r="E49" s="13">
        <v>0.11084481725584182</v>
      </c>
      <c r="F49" s="12">
        <v>365</v>
      </c>
      <c r="G49" s="13">
        <v>0.14623397435897437</v>
      </c>
      <c r="H49" s="14">
        <v>-0.49315068493150682</v>
      </c>
      <c r="I49" s="12">
        <v>485</v>
      </c>
      <c r="J49" s="14">
        <v>-0.61855670103092786</v>
      </c>
      <c r="K49" s="12">
        <v>2262</v>
      </c>
      <c r="L49" s="13">
        <v>0.11603570329332102</v>
      </c>
      <c r="M49" s="12">
        <v>2240</v>
      </c>
      <c r="N49" s="13">
        <v>0.12515364845234103</v>
      </c>
      <c r="O49" s="14">
        <v>9.8214285714286476E-3</v>
      </c>
    </row>
    <row r="50" spans="2:15" ht="14.4" thickBot="1">
      <c r="B50" s="62"/>
      <c r="C50" s="65" t="s">
        <v>11</v>
      </c>
      <c r="D50" s="17">
        <v>134</v>
      </c>
      <c r="E50" s="18">
        <v>8.028759736369083E-2</v>
      </c>
      <c r="F50" s="17">
        <v>120</v>
      </c>
      <c r="G50" s="18">
        <v>4.807692307692308E-2</v>
      </c>
      <c r="H50" s="19">
        <v>0.1166666666666667</v>
      </c>
      <c r="I50" s="17">
        <v>82</v>
      </c>
      <c r="J50" s="19">
        <v>0.63414634146341453</v>
      </c>
      <c r="K50" s="17">
        <v>1068</v>
      </c>
      <c r="L50" s="18">
        <v>5.4786088027085254E-2</v>
      </c>
      <c r="M50" s="17">
        <v>940</v>
      </c>
      <c r="N50" s="18">
        <v>5.2519834618393116E-2</v>
      </c>
      <c r="O50" s="19">
        <v>0.13617021276595742</v>
      </c>
    </row>
    <row r="51" spans="2:15" ht="14.4" thickBot="1">
      <c r="B51" s="62"/>
      <c r="C51" s="11" t="s">
        <v>12</v>
      </c>
      <c r="D51" s="12">
        <v>56</v>
      </c>
      <c r="E51" s="13">
        <v>3.3553025763930495E-2</v>
      </c>
      <c r="F51" s="12">
        <v>60</v>
      </c>
      <c r="G51" s="13">
        <v>2.403846153846154E-2</v>
      </c>
      <c r="H51" s="14">
        <v>-6.6666666666666652E-2</v>
      </c>
      <c r="I51" s="12">
        <v>101</v>
      </c>
      <c r="J51" s="14">
        <v>-0.4455445544554455</v>
      </c>
      <c r="K51" s="12">
        <v>769</v>
      </c>
      <c r="L51" s="13">
        <v>3.944803529291064E-2</v>
      </c>
      <c r="M51" s="12">
        <v>451</v>
      </c>
      <c r="N51" s="13">
        <v>2.5198346183931165E-2</v>
      </c>
      <c r="O51" s="14">
        <v>0.70509977827050996</v>
      </c>
    </row>
    <row r="52" spans="2:15" ht="14.4" thickBot="1">
      <c r="B52" s="62"/>
      <c r="C52" s="65" t="s">
        <v>57</v>
      </c>
      <c r="D52" s="17">
        <v>28</v>
      </c>
      <c r="E52" s="18">
        <v>1.6776512881965248E-2</v>
      </c>
      <c r="F52" s="17">
        <v>76</v>
      </c>
      <c r="G52" s="18">
        <v>3.0448717948717948E-2</v>
      </c>
      <c r="H52" s="19">
        <v>-0.63157894736842102</v>
      </c>
      <c r="I52" s="17">
        <v>71</v>
      </c>
      <c r="J52" s="19">
        <v>-0.60563380281690149</v>
      </c>
      <c r="K52" s="17">
        <v>413</v>
      </c>
      <c r="L52" s="18">
        <v>2.1186005950548887E-2</v>
      </c>
      <c r="M52" s="17">
        <v>440</v>
      </c>
      <c r="N52" s="18">
        <v>2.4583752374566992E-2</v>
      </c>
      <c r="O52" s="19">
        <v>-6.1363636363636398E-2</v>
      </c>
    </row>
    <row r="53" spans="2:15" ht="14.4" thickBot="1">
      <c r="B53" s="66"/>
      <c r="C53" s="11" t="s">
        <v>28</v>
      </c>
      <c r="D53" s="12">
        <v>0</v>
      </c>
      <c r="E53" s="13">
        <v>0</v>
      </c>
      <c r="F53" s="12">
        <v>0</v>
      </c>
      <c r="G53" s="13">
        <v>0</v>
      </c>
      <c r="H53" s="14"/>
      <c r="I53" s="12">
        <v>2</v>
      </c>
      <c r="J53" s="14">
        <v>-1</v>
      </c>
      <c r="K53" s="12">
        <v>3</v>
      </c>
      <c r="L53" s="13">
        <v>1.538935056940597E-4</v>
      </c>
      <c r="M53" s="12">
        <v>1</v>
      </c>
      <c r="N53" s="13">
        <v>5.5872164487652255E-5</v>
      </c>
      <c r="O53" s="14">
        <v>2</v>
      </c>
    </row>
    <row r="54" spans="2:15" ht="14.4" thickBot="1">
      <c r="B54" s="20" t="s">
        <v>33</v>
      </c>
      <c r="C54" s="20" t="s">
        <v>29</v>
      </c>
      <c r="D54" s="21">
        <v>1669</v>
      </c>
      <c r="E54" s="22">
        <v>1</v>
      </c>
      <c r="F54" s="21">
        <v>2496</v>
      </c>
      <c r="G54" s="22">
        <v>1</v>
      </c>
      <c r="H54" s="23">
        <v>-0.33133012820512819</v>
      </c>
      <c r="I54" s="21">
        <v>2703</v>
      </c>
      <c r="J54" s="22">
        <v>-0.38253792082870886</v>
      </c>
      <c r="K54" s="21">
        <v>19494</v>
      </c>
      <c r="L54" s="22">
        <v>1</v>
      </c>
      <c r="M54" s="21">
        <v>17898</v>
      </c>
      <c r="N54" s="22">
        <v>1</v>
      </c>
      <c r="O54" s="23">
        <v>8.9171974522292974E-2</v>
      </c>
    </row>
    <row r="55" spans="2:15" ht="14.4" thickBot="1">
      <c r="B55" s="20" t="s">
        <v>46</v>
      </c>
      <c r="C55" s="20" t="s">
        <v>29</v>
      </c>
      <c r="D55" s="21">
        <v>1</v>
      </c>
      <c r="E55" s="22">
        <v>1</v>
      </c>
      <c r="F55" s="21">
        <v>1</v>
      </c>
      <c r="G55" s="22">
        <v>1</v>
      </c>
      <c r="H55" s="23">
        <v>0</v>
      </c>
      <c r="I55" s="21">
        <v>1</v>
      </c>
      <c r="J55" s="22">
        <v>0</v>
      </c>
      <c r="K55" s="21">
        <v>9</v>
      </c>
      <c r="L55" s="22">
        <v>1</v>
      </c>
      <c r="M55" s="21">
        <v>4</v>
      </c>
      <c r="N55" s="22">
        <v>1</v>
      </c>
      <c r="O55" s="23">
        <v>1.25</v>
      </c>
    </row>
    <row r="56" spans="2:15" ht="14.4" thickBot="1">
      <c r="B56" s="96"/>
      <c r="C56" s="97" t="s">
        <v>29</v>
      </c>
      <c r="D56" s="24">
        <v>1670</v>
      </c>
      <c r="E56" s="25">
        <v>1</v>
      </c>
      <c r="F56" s="24">
        <v>2497</v>
      </c>
      <c r="G56" s="25">
        <v>1</v>
      </c>
      <c r="H56" s="26">
        <v>-0.33119743692430914</v>
      </c>
      <c r="I56" s="24">
        <v>2704</v>
      </c>
      <c r="J56" s="26">
        <v>-0.38239644970414199</v>
      </c>
      <c r="K56" s="24">
        <v>19503</v>
      </c>
      <c r="L56" s="25">
        <v>1</v>
      </c>
      <c r="M56" s="24">
        <v>17903</v>
      </c>
      <c r="N56" s="25">
        <v>1</v>
      </c>
      <c r="O56" s="26">
        <v>8.9370496564821433E-2</v>
      </c>
    </row>
    <row r="57" spans="2:15">
      <c r="B57" s="1" t="s">
        <v>60</v>
      </c>
      <c r="C57" s="27"/>
      <c r="D57" s="1"/>
      <c r="E57" s="1"/>
      <c r="F57" s="1"/>
      <c r="G57" s="1"/>
      <c r="H57" s="69"/>
      <c r="I57" s="69"/>
      <c r="J57" s="69"/>
      <c r="K57" s="69"/>
      <c r="L57" s="69"/>
      <c r="M57" s="69"/>
      <c r="N57" s="69"/>
      <c r="O57" s="69"/>
    </row>
    <row r="58" spans="2:15">
      <c r="B58" s="28" t="s">
        <v>61</v>
      </c>
      <c r="C58" s="1"/>
      <c r="D58" s="1"/>
      <c r="E58" s="1"/>
      <c r="F58" s="1"/>
      <c r="G58" s="1"/>
    </row>
    <row r="60" spans="2:15">
      <c r="B60" s="88" t="s">
        <v>44</v>
      </c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59"/>
    </row>
    <row r="61" spans="2:15" ht="14.4" thickBot="1">
      <c r="B61" s="95" t="s">
        <v>45</v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60" t="s">
        <v>31</v>
      </c>
    </row>
    <row r="62" spans="2:15">
      <c r="B62" s="110" t="s">
        <v>20</v>
      </c>
      <c r="C62" s="112" t="s">
        <v>1</v>
      </c>
      <c r="D62" s="92" t="s">
        <v>90</v>
      </c>
      <c r="E62" s="92"/>
      <c r="F62" s="92"/>
      <c r="G62" s="92"/>
      <c r="H62" s="83"/>
      <c r="I62" s="82" t="s">
        <v>85</v>
      </c>
      <c r="J62" s="83"/>
      <c r="K62" s="82" t="s">
        <v>92</v>
      </c>
      <c r="L62" s="92"/>
      <c r="M62" s="92"/>
      <c r="N62" s="92"/>
      <c r="O62" s="93"/>
    </row>
    <row r="63" spans="2:15" ht="14.4" thickBot="1">
      <c r="B63" s="111"/>
      <c r="C63" s="113"/>
      <c r="D63" s="90" t="s">
        <v>91</v>
      </c>
      <c r="E63" s="90"/>
      <c r="F63" s="90"/>
      <c r="G63" s="90"/>
      <c r="H63" s="94"/>
      <c r="I63" s="89" t="s">
        <v>86</v>
      </c>
      <c r="J63" s="94"/>
      <c r="K63" s="89" t="s">
        <v>93</v>
      </c>
      <c r="L63" s="90"/>
      <c r="M63" s="90"/>
      <c r="N63" s="90"/>
      <c r="O63" s="91"/>
    </row>
    <row r="64" spans="2:15" ht="15" customHeight="1">
      <c r="B64" s="111"/>
      <c r="C64" s="113"/>
      <c r="D64" s="84">
        <v>2023</v>
      </c>
      <c r="E64" s="85"/>
      <c r="F64" s="84">
        <v>2022</v>
      </c>
      <c r="G64" s="85"/>
      <c r="H64" s="100" t="s">
        <v>21</v>
      </c>
      <c r="I64" s="80">
        <v>2023</v>
      </c>
      <c r="J64" s="80" t="s">
        <v>94</v>
      </c>
      <c r="K64" s="84">
        <v>2023</v>
      </c>
      <c r="L64" s="85"/>
      <c r="M64" s="84">
        <v>2022</v>
      </c>
      <c r="N64" s="85"/>
      <c r="O64" s="100" t="s">
        <v>21</v>
      </c>
    </row>
    <row r="65" spans="2:15" ht="15" customHeight="1" thickBot="1">
      <c r="B65" s="102" t="s">
        <v>20</v>
      </c>
      <c r="C65" s="104" t="s">
        <v>23</v>
      </c>
      <c r="D65" s="86"/>
      <c r="E65" s="87"/>
      <c r="F65" s="86"/>
      <c r="G65" s="87"/>
      <c r="H65" s="101"/>
      <c r="I65" s="81"/>
      <c r="J65" s="81"/>
      <c r="K65" s="86"/>
      <c r="L65" s="87"/>
      <c r="M65" s="86"/>
      <c r="N65" s="87"/>
      <c r="O65" s="101"/>
    </row>
    <row r="66" spans="2:15" ht="15" customHeight="1">
      <c r="B66" s="102"/>
      <c r="C66" s="104"/>
      <c r="D66" s="4" t="s">
        <v>24</v>
      </c>
      <c r="E66" s="5" t="s">
        <v>2</v>
      </c>
      <c r="F66" s="4" t="s">
        <v>24</v>
      </c>
      <c r="G66" s="5" t="s">
        <v>2</v>
      </c>
      <c r="H66" s="106" t="s">
        <v>25</v>
      </c>
      <c r="I66" s="6" t="s">
        <v>24</v>
      </c>
      <c r="J66" s="108" t="s">
        <v>95</v>
      </c>
      <c r="K66" s="4" t="s">
        <v>24</v>
      </c>
      <c r="L66" s="5" t="s">
        <v>2</v>
      </c>
      <c r="M66" s="4" t="s">
        <v>24</v>
      </c>
      <c r="N66" s="5" t="s">
        <v>2</v>
      </c>
      <c r="O66" s="106" t="s">
        <v>25</v>
      </c>
    </row>
    <row r="67" spans="2:15" ht="27" thickBot="1">
      <c r="B67" s="103"/>
      <c r="C67" s="105"/>
      <c r="D67" s="7" t="s">
        <v>26</v>
      </c>
      <c r="E67" s="8" t="s">
        <v>27</v>
      </c>
      <c r="F67" s="7" t="s">
        <v>26</v>
      </c>
      <c r="G67" s="8" t="s">
        <v>27</v>
      </c>
      <c r="H67" s="107"/>
      <c r="I67" s="9" t="s">
        <v>26</v>
      </c>
      <c r="J67" s="109"/>
      <c r="K67" s="7" t="s">
        <v>26</v>
      </c>
      <c r="L67" s="8" t="s">
        <v>27</v>
      </c>
      <c r="M67" s="7" t="s">
        <v>26</v>
      </c>
      <c r="N67" s="8" t="s">
        <v>27</v>
      </c>
      <c r="O67" s="107"/>
    </row>
    <row r="68" spans="2:15" ht="14.4" thickBot="1">
      <c r="B68" s="61"/>
      <c r="C68" s="11" t="s">
        <v>12</v>
      </c>
      <c r="D68" s="12">
        <v>133</v>
      </c>
      <c r="E68" s="13">
        <v>0.27941176470588236</v>
      </c>
      <c r="F68" s="12">
        <v>121</v>
      </c>
      <c r="G68" s="13">
        <v>0.15755208333333334</v>
      </c>
      <c r="H68" s="14">
        <v>9.9173553719008156E-2</v>
      </c>
      <c r="I68" s="12">
        <v>309</v>
      </c>
      <c r="J68" s="14">
        <v>-0.56957928802588997</v>
      </c>
      <c r="K68" s="12">
        <v>1594</v>
      </c>
      <c r="L68" s="13">
        <v>0.22472860566755956</v>
      </c>
      <c r="M68" s="12">
        <v>1125</v>
      </c>
      <c r="N68" s="13">
        <v>0.18515470704410797</v>
      </c>
      <c r="O68" s="14">
        <v>0.41688888888888886</v>
      </c>
    </row>
    <row r="69" spans="2:15" ht="14.4" thickBot="1">
      <c r="B69" s="62"/>
      <c r="C69" s="16" t="s">
        <v>4</v>
      </c>
      <c r="D69" s="17">
        <v>60</v>
      </c>
      <c r="E69" s="18">
        <v>0.12605042016806722</v>
      </c>
      <c r="F69" s="17">
        <v>82</v>
      </c>
      <c r="G69" s="18">
        <v>0.10677083333333333</v>
      </c>
      <c r="H69" s="19">
        <v>-0.26829268292682928</v>
      </c>
      <c r="I69" s="17">
        <v>327</v>
      </c>
      <c r="J69" s="19">
        <v>-0.8165137614678899</v>
      </c>
      <c r="K69" s="17">
        <v>1136</v>
      </c>
      <c r="L69" s="18">
        <v>0.16015790215705625</v>
      </c>
      <c r="M69" s="17">
        <v>951</v>
      </c>
      <c r="N69" s="18">
        <v>0.15651744568795259</v>
      </c>
      <c r="O69" s="19">
        <v>0.19453207150368024</v>
      </c>
    </row>
    <row r="70" spans="2:15" ht="14.4" thickBot="1">
      <c r="B70" s="62"/>
      <c r="C70" s="11" t="s">
        <v>8</v>
      </c>
      <c r="D70" s="12">
        <v>73</v>
      </c>
      <c r="E70" s="13">
        <v>0.15336134453781514</v>
      </c>
      <c r="F70" s="12">
        <v>118</v>
      </c>
      <c r="G70" s="13">
        <v>0.15364583333333334</v>
      </c>
      <c r="H70" s="14">
        <v>-0.38135593220338981</v>
      </c>
      <c r="I70" s="12">
        <v>184</v>
      </c>
      <c r="J70" s="14">
        <v>-0.60326086956521741</v>
      </c>
      <c r="K70" s="12">
        <v>1079</v>
      </c>
      <c r="L70" s="13">
        <v>0.15212181023544338</v>
      </c>
      <c r="M70" s="12">
        <v>939</v>
      </c>
      <c r="N70" s="13">
        <v>0.15454246214614878</v>
      </c>
      <c r="O70" s="14">
        <v>0.14909478168264112</v>
      </c>
    </row>
    <row r="71" spans="2:15" ht="14.4" thickBot="1">
      <c r="B71" s="62"/>
      <c r="C71" s="63" t="s">
        <v>9</v>
      </c>
      <c r="D71" s="17">
        <v>73</v>
      </c>
      <c r="E71" s="18">
        <v>0.15336134453781514</v>
      </c>
      <c r="F71" s="17">
        <v>166</v>
      </c>
      <c r="G71" s="18">
        <v>0.21614583333333334</v>
      </c>
      <c r="H71" s="19">
        <v>-0.56024096385542177</v>
      </c>
      <c r="I71" s="17">
        <v>141</v>
      </c>
      <c r="J71" s="19">
        <v>-0.48226950354609932</v>
      </c>
      <c r="K71" s="17">
        <v>1070</v>
      </c>
      <c r="L71" s="18">
        <v>0.15085295361624138</v>
      </c>
      <c r="M71" s="17">
        <v>1086</v>
      </c>
      <c r="N71" s="18">
        <v>0.17873601053324556</v>
      </c>
      <c r="O71" s="19">
        <v>-1.4732965009208066E-2</v>
      </c>
    </row>
    <row r="72" spans="2:15" ht="14.4" thickBot="1">
      <c r="B72" s="62"/>
      <c r="C72" s="64" t="s">
        <v>10</v>
      </c>
      <c r="D72" s="12">
        <v>35</v>
      </c>
      <c r="E72" s="13">
        <v>7.3529411764705885E-2</v>
      </c>
      <c r="F72" s="12">
        <v>81</v>
      </c>
      <c r="G72" s="13">
        <v>0.10546875</v>
      </c>
      <c r="H72" s="14">
        <v>-0.56790123456790131</v>
      </c>
      <c r="I72" s="12">
        <v>108</v>
      </c>
      <c r="J72" s="14">
        <v>-0.67592592592592593</v>
      </c>
      <c r="K72" s="12">
        <v>666</v>
      </c>
      <c r="L72" s="13">
        <v>9.3895389820950234E-2</v>
      </c>
      <c r="M72" s="12">
        <v>696</v>
      </c>
      <c r="N72" s="13">
        <v>0.11454904542462147</v>
      </c>
      <c r="O72" s="14">
        <v>-4.31034482758621E-2</v>
      </c>
    </row>
    <row r="73" spans="2:15" ht="14.4" thickBot="1">
      <c r="B73" s="62"/>
      <c r="C73" s="65" t="s">
        <v>3</v>
      </c>
      <c r="D73" s="17">
        <v>35</v>
      </c>
      <c r="E73" s="18">
        <v>7.3529411764705885E-2</v>
      </c>
      <c r="F73" s="17">
        <v>103</v>
      </c>
      <c r="G73" s="18">
        <v>0.13411458333333334</v>
      </c>
      <c r="H73" s="19">
        <v>-0.66019417475728148</v>
      </c>
      <c r="I73" s="17">
        <v>156</v>
      </c>
      <c r="J73" s="19">
        <v>-0.77564102564102566</v>
      </c>
      <c r="K73" s="17">
        <v>596</v>
      </c>
      <c r="L73" s="18">
        <v>8.4026505004934443E-2</v>
      </c>
      <c r="M73" s="17">
        <v>618</v>
      </c>
      <c r="N73" s="18">
        <v>0.10171165240289665</v>
      </c>
      <c r="O73" s="19">
        <v>-3.5598705501618144E-2</v>
      </c>
    </row>
    <row r="74" spans="2:15" ht="14.4" thickBot="1">
      <c r="B74" s="62"/>
      <c r="C74" s="11" t="s">
        <v>11</v>
      </c>
      <c r="D74" s="12">
        <v>42</v>
      </c>
      <c r="E74" s="13">
        <v>8.8235294117647065E-2</v>
      </c>
      <c r="F74" s="12">
        <v>65</v>
      </c>
      <c r="G74" s="13">
        <v>8.4635416666666671E-2</v>
      </c>
      <c r="H74" s="14">
        <v>-0.35384615384615381</v>
      </c>
      <c r="I74" s="12">
        <v>79</v>
      </c>
      <c r="J74" s="14">
        <v>-0.46835443037974689</v>
      </c>
      <c r="K74" s="12">
        <v>520</v>
      </c>
      <c r="L74" s="13">
        <v>7.3311715776117295E-2</v>
      </c>
      <c r="M74" s="12">
        <v>427</v>
      </c>
      <c r="N74" s="13">
        <v>7.0276497695852536E-2</v>
      </c>
      <c r="O74" s="14">
        <v>0.2177985948477752</v>
      </c>
    </row>
    <row r="75" spans="2:15" ht="14.4" thickBot="1">
      <c r="B75" s="62"/>
      <c r="C75" s="65" t="s">
        <v>28</v>
      </c>
      <c r="D75" s="17">
        <f>+D76-SUM(D68:D74)</f>
        <v>25</v>
      </c>
      <c r="E75" s="18">
        <f>+E76-SUM(E68:E74)</f>
        <v>5.252100840336138E-2</v>
      </c>
      <c r="F75" s="17">
        <f>+F76-SUM(F68:F74)</f>
        <v>32</v>
      </c>
      <c r="G75" s="18">
        <f>+G76-SUM(G68:G74)</f>
        <v>4.166666666666663E-2</v>
      </c>
      <c r="H75" s="19">
        <f>+D75/F75-1</f>
        <v>-0.21875</v>
      </c>
      <c r="I75" s="17">
        <f>+I76-SUM(I68:I74)</f>
        <v>41</v>
      </c>
      <c r="J75" s="19">
        <f>+D75/I75-1</f>
        <v>-0.3902439024390244</v>
      </c>
      <c r="K75" s="17">
        <f>+K76-SUM(K68:K74)</f>
        <v>432</v>
      </c>
      <c r="L75" s="18">
        <f>+L76-SUM(L68:L74)</f>
        <v>6.0905117721697377E-2</v>
      </c>
      <c r="M75" s="17">
        <f>+M76-SUM(M68:M74)</f>
        <v>234</v>
      </c>
      <c r="N75" s="18">
        <f>+N76-SUM(N68:N74)</f>
        <v>3.8512179065174568E-2</v>
      </c>
      <c r="O75" s="19">
        <f>+K75/M75-1</f>
        <v>0.84615384615384626</v>
      </c>
    </row>
    <row r="76" spans="2:15" ht="14.4" thickBot="1">
      <c r="B76" s="96"/>
      <c r="C76" s="97" t="s">
        <v>29</v>
      </c>
      <c r="D76" s="24">
        <v>476</v>
      </c>
      <c r="E76" s="25">
        <v>1</v>
      </c>
      <c r="F76" s="24">
        <v>768</v>
      </c>
      <c r="G76" s="25">
        <v>1</v>
      </c>
      <c r="H76" s="26">
        <v>-0.38020833333333337</v>
      </c>
      <c r="I76" s="24">
        <v>1345</v>
      </c>
      <c r="J76" s="26">
        <v>-0.646096654275093</v>
      </c>
      <c r="K76" s="24">
        <v>7093</v>
      </c>
      <c r="L76" s="25">
        <v>1</v>
      </c>
      <c r="M76" s="24">
        <v>6076</v>
      </c>
      <c r="N76" s="25">
        <v>1</v>
      </c>
      <c r="O76" s="26">
        <v>0.16737985516787357</v>
      </c>
    </row>
    <row r="77" spans="2:15">
      <c r="B77" s="1" t="s">
        <v>38</v>
      </c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</row>
    <row r="78" spans="2:15">
      <c r="B78" s="28"/>
    </row>
  </sheetData>
  <mergeCells count="72"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  <mergeCell ref="B60:N60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H39:H40"/>
    <mergeCell ref="I39:I40"/>
    <mergeCell ref="J39:J40"/>
    <mergeCell ref="K39:L40"/>
    <mergeCell ref="B2:N2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B3:N3"/>
    <mergeCell ref="B36:N36"/>
    <mergeCell ref="B30:C30"/>
    <mergeCell ref="B56:C56"/>
    <mergeCell ref="B76:C76"/>
    <mergeCell ref="D6:E7"/>
    <mergeCell ref="F6:G7"/>
    <mergeCell ref="H6:H7"/>
    <mergeCell ref="I6:I7"/>
    <mergeCell ref="J6:J7"/>
    <mergeCell ref="K6:L7"/>
    <mergeCell ref="B35:N35"/>
    <mergeCell ref="B37:B39"/>
    <mergeCell ref="C37:C39"/>
    <mergeCell ref="D38:H38"/>
    <mergeCell ref="I38:J38"/>
  </mergeCells>
  <conditionalFormatting sqref="D10:O17">
    <cfRule type="cellIs" dxfId="33" priority="34" operator="equal">
      <formula>0</formula>
    </cfRule>
  </conditionalFormatting>
  <conditionalFormatting sqref="D19:O27">
    <cfRule type="cellIs" dxfId="32" priority="24" operator="equal">
      <formula>0</formula>
    </cfRule>
  </conditionalFormatting>
  <conditionalFormatting sqref="D43:O43">
    <cfRule type="cellIs" dxfId="31" priority="19" operator="equal">
      <formula>0</formula>
    </cfRule>
  </conditionalFormatting>
  <conditionalFormatting sqref="D45:O53">
    <cfRule type="cellIs" dxfId="30" priority="8" operator="equal">
      <formula>0</formula>
    </cfRule>
  </conditionalFormatting>
  <conditionalFormatting sqref="D68:O75">
    <cfRule type="cellIs" dxfId="29" priority="1" operator="equal">
      <formula>0</formula>
    </cfRule>
  </conditionalFormatting>
  <conditionalFormatting sqref="H10:H29 O10:O29 J19:J27">
    <cfRule type="cellIs" dxfId="28" priority="28" operator="lessThan">
      <formula>0</formula>
    </cfRule>
  </conditionalFormatting>
  <conditionalFormatting sqref="H43:H55 O43:O55">
    <cfRule type="cellIs" dxfId="27" priority="6" operator="lessThan">
      <formula>0</formula>
    </cfRule>
  </conditionalFormatting>
  <conditionalFormatting sqref="H68:H75 J68:J75 O68:O75">
    <cfRule type="cellIs" dxfId="26" priority="5" operator="lessThan">
      <formula>0</formula>
    </cfRule>
  </conditionalFormatting>
  <conditionalFormatting sqref="J10:J17">
    <cfRule type="cellIs" dxfId="25" priority="38" operator="lessThan">
      <formula>0</formula>
    </cfRule>
  </conditionalFormatting>
  <conditionalFormatting sqref="J43">
    <cfRule type="cellIs" dxfId="24" priority="23" operator="lessThan">
      <formula>0</formula>
    </cfRule>
  </conditionalFormatting>
  <conditionalFormatting sqref="J45:J53">
    <cfRule type="cellIs" dxfId="23" priority="1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2"/>
  <sheetViews>
    <sheetView showGridLines="0" zoomScale="90" zoomScaleNormal="90" workbookViewId="0">
      <selection activeCell="D4" sqref="D4:O9"/>
    </sheetView>
  </sheetViews>
  <sheetFormatPr defaultColWidth="9.109375" defaultRowHeight="13.8"/>
  <cols>
    <col min="1" max="1" width="1.109375" style="40" customWidth="1"/>
    <col min="2" max="2" width="9.109375" style="40" customWidth="1"/>
    <col min="3" max="3" width="18.44140625" style="40" customWidth="1"/>
    <col min="4" max="9" width="9" style="40" customWidth="1"/>
    <col min="10" max="10" width="11" style="40" customWidth="1"/>
    <col min="11" max="14" width="9" style="40" customWidth="1"/>
    <col min="15" max="15" width="11.44140625" style="40" customWidth="1"/>
    <col min="16" max="16384" width="9.109375" style="40"/>
  </cols>
  <sheetData>
    <row r="1" spans="2:15">
      <c r="B1" s="40" t="s">
        <v>7</v>
      </c>
      <c r="E1" s="41"/>
      <c r="O1" s="42">
        <v>45204</v>
      </c>
    </row>
    <row r="2" spans="2:15">
      <c r="B2" s="88" t="s">
        <v>30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70"/>
    </row>
    <row r="3" spans="2:15" ht="14.4" thickBot="1">
      <c r="B3" s="95" t="s">
        <v>83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76" t="s">
        <v>84</v>
      </c>
    </row>
    <row r="4" spans="2:15" ht="15" customHeight="1">
      <c r="B4" s="110" t="s">
        <v>0</v>
      </c>
      <c r="C4" s="112" t="s">
        <v>1</v>
      </c>
      <c r="D4" s="92" t="s">
        <v>90</v>
      </c>
      <c r="E4" s="92"/>
      <c r="F4" s="92"/>
      <c r="G4" s="92"/>
      <c r="H4" s="83"/>
      <c r="I4" s="82" t="s">
        <v>85</v>
      </c>
      <c r="J4" s="83"/>
      <c r="K4" s="82" t="s">
        <v>92</v>
      </c>
      <c r="L4" s="92"/>
      <c r="M4" s="92"/>
      <c r="N4" s="92"/>
      <c r="O4" s="93"/>
    </row>
    <row r="5" spans="2:15" ht="14.4" thickBot="1">
      <c r="B5" s="111"/>
      <c r="C5" s="113"/>
      <c r="D5" s="90" t="s">
        <v>91</v>
      </c>
      <c r="E5" s="90"/>
      <c r="F5" s="90"/>
      <c r="G5" s="90"/>
      <c r="H5" s="94"/>
      <c r="I5" s="89" t="s">
        <v>86</v>
      </c>
      <c r="J5" s="94"/>
      <c r="K5" s="89" t="s">
        <v>93</v>
      </c>
      <c r="L5" s="90"/>
      <c r="M5" s="90"/>
      <c r="N5" s="90"/>
      <c r="O5" s="91"/>
    </row>
    <row r="6" spans="2:15" ht="19.5" customHeight="1">
      <c r="B6" s="111"/>
      <c r="C6" s="113"/>
      <c r="D6" s="84">
        <v>2023</v>
      </c>
      <c r="E6" s="85"/>
      <c r="F6" s="84">
        <v>2022</v>
      </c>
      <c r="G6" s="85"/>
      <c r="H6" s="100" t="s">
        <v>21</v>
      </c>
      <c r="I6" s="80">
        <v>2023</v>
      </c>
      <c r="J6" s="80" t="s">
        <v>94</v>
      </c>
      <c r="K6" s="84">
        <v>2023</v>
      </c>
      <c r="L6" s="85"/>
      <c r="M6" s="84">
        <v>2022</v>
      </c>
      <c r="N6" s="85"/>
      <c r="O6" s="100" t="s">
        <v>21</v>
      </c>
    </row>
    <row r="7" spans="2:15" ht="19.5" customHeight="1" thickBot="1">
      <c r="B7" s="102" t="s">
        <v>22</v>
      </c>
      <c r="C7" s="104" t="s">
        <v>23</v>
      </c>
      <c r="D7" s="86"/>
      <c r="E7" s="87"/>
      <c r="F7" s="86"/>
      <c r="G7" s="87"/>
      <c r="H7" s="101"/>
      <c r="I7" s="81"/>
      <c r="J7" s="81"/>
      <c r="K7" s="86"/>
      <c r="L7" s="87"/>
      <c r="M7" s="86"/>
      <c r="N7" s="87"/>
      <c r="O7" s="101"/>
    </row>
    <row r="8" spans="2:15" ht="15" customHeight="1">
      <c r="B8" s="102"/>
      <c r="C8" s="104"/>
      <c r="D8" s="4" t="s">
        <v>24</v>
      </c>
      <c r="E8" s="5" t="s">
        <v>2</v>
      </c>
      <c r="F8" s="4" t="s">
        <v>24</v>
      </c>
      <c r="G8" s="5" t="s">
        <v>2</v>
      </c>
      <c r="H8" s="106" t="s">
        <v>25</v>
      </c>
      <c r="I8" s="6" t="s">
        <v>24</v>
      </c>
      <c r="J8" s="108" t="s">
        <v>95</v>
      </c>
      <c r="K8" s="4" t="s">
        <v>24</v>
      </c>
      <c r="L8" s="5" t="s">
        <v>2</v>
      </c>
      <c r="M8" s="4" t="s">
        <v>24</v>
      </c>
      <c r="N8" s="5" t="s">
        <v>2</v>
      </c>
      <c r="O8" s="106" t="s">
        <v>25</v>
      </c>
    </row>
    <row r="9" spans="2:15" ht="15" customHeight="1" thickBot="1">
      <c r="B9" s="103"/>
      <c r="C9" s="105"/>
      <c r="D9" s="7" t="s">
        <v>26</v>
      </c>
      <c r="E9" s="8" t="s">
        <v>27</v>
      </c>
      <c r="F9" s="7" t="s">
        <v>26</v>
      </c>
      <c r="G9" s="8" t="s">
        <v>27</v>
      </c>
      <c r="H9" s="107"/>
      <c r="I9" s="9" t="s">
        <v>26</v>
      </c>
      <c r="J9" s="109"/>
      <c r="K9" s="7" t="s">
        <v>26</v>
      </c>
      <c r="L9" s="8" t="s">
        <v>27</v>
      </c>
      <c r="M9" s="7" t="s">
        <v>26</v>
      </c>
      <c r="N9" s="8" t="s">
        <v>27</v>
      </c>
      <c r="O9" s="107"/>
    </row>
    <row r="10" spans="2:15" ht="14.4" thickBot="1">
      <c r="B10" s="10">
        <v>1</v>
      </c>
      <c r="C10" s="11" t="s">
        <v>9</v>
      </c>
      <c r="D10" s="12">
        <v>54</v>
      </c>
      <c r="E10" s="13">
        <v>0.39705882352941174</v>
      </c>
      <c r="F10" s="12">
        <v>23</v>
      </c>
      <c r="G10" s="13">
        <v>0.359375</v>
      </c>
      <c r="H10" s="14">
        <v>1.347826086956522</v>
      </c>
      <c r="I10" s="12">
        <v>76</v>
      </c>
      <c r="J10" s="14">
        <v>-0.28947368421052633</v>
      </c>
      <c r="K10" s="12">
        <v>511</v>
      </c>
      <c r="L10" s="13">
        <v>0.42196531791907516</v>
      </c>
      <c r="M10" s="12">
        <v>269</v>
      </c>
      <c r="N10" s="13">
        <v>0.33046683046683045</v>
      </c>
      <c r="O10" s="14">
        <v>0.8996282527881041</v>
      </c>
    </row>
    <row r="11" spans="2:15" ht="14.4" thickBot="1">
      <c r="B11" s="57">
        <v>2</v>
      </c>
      <c r="C11" s="16" t="s">
        <v>41</v>
      </c>
      <c r="D11" s="17">
        <v>17</v>
      </c>
      <c r="E11" s="18">
        <v>0.125</v>
      </c>
      <c r="F11" s="17">
        <v>10</v>
      </c>
      <c r="G11" s="18">
        <v>0.15625</v>
      </c>
      <c r="H11" s="19">
        <v>0.7</v>
      </c>
      <c r="I11" s="17">
        <v>26</v>
      </c>
      <c r="J11" s="19">
        <v>-0.34615384615384615</v>
      </c>
      <c r="K11" s="17">
        <v>200</v>
      </c>
      <c r="L11" s="18">
        <v>0.16515276630883569</v>
      </c>
      <c r="M11" s="17">
        <v>197</v>
      </c>
      <c r="N11" s="18">
        <v>0.24201474201474202</v>
      </c>
      <c r="O11" s="19">
        <v>1.5228426395939021E-2</v>
      </c>
    </row>
    <row r="12" spans="2:15" ht="14.4" thickBot="1">
      <c r="B12" s="10">
        <v>3</v>
      </c>
      <c r="C12" s="11" t="s">
        <v>12</v>
      </c>
      <c r="D12" s="12">
        <v>21</v>
      </c>
      <c r="E12" s="13">
        <v>0.15441176470588236</v>
      </c>
      <c r="F12" s="12">
        <v>6</v>
      </c>
      <c r="G12" s="13">
        <v>9.375E-2</v>
      </c>
      <c r="H12" s="14">
        <v>2.5</v>
      </c>
      <c r="I12" s="12">
        <v>17</v>
      </c>
      <c r="J12" s="14">
        <v>0.23529411764705888</v>
      </c>
      <c r="K12" s="12">
        <v>131</v>
      </c>
      <c r="L12" s="13">
        <v>0.10817506193228736</v>
      </c>
      <c r="M12" s="12">
        <v>41</v>
      </c>
      <c r="N12" s="13">
        <v>5.0368550368550369E-2</v>
      </c>
      <c r="O12" s="14">
        <v>2.1951219512195124</v>
      </c>
    </row>
    <row r="13" spans="2:15" ht="14.4" thickBot="1">
      <c r="B13" s="57">
        <v>4</v>
      </c>
      <c r="C13" s="16" t="s">
        <v>4</v>
      </c>
      <c r="D13" s="17">
        <v>17</v>
      </c>
      <c r="E13" s="18">
        <v>0.125</v>
      </c>
      <c r="F13" s="17">
        <v>7</v>
      </c>
      <c r="G13" s="18">
        <v>0.109375</v>
      </c>
      <c r="H13" s="19">
        <v>1.4285714285714284</v>
      </c>
      <c r="I13" s="17">
        <v>19</v>
      </c>
      <c r="J13" s="19">
        <v>-0.10526315789473684</v>
      </c>
      <c r="K13" s="17">
        <v>111</v>
      </c>
      <c r="L13" s="18">
        <v>9.1659785301403798E-2</v>
      </c>
      <c r="M13" s="17">
        <v>155</v>
      </c>
      <c r="N13" s="18">
        <v>0.19041769041769041</v>
      </c>
      <c r="O13" s="19">
        <v>-0.28387096774193543</v>
      </c>
    </row>
    <row r="14" spans="2:15" ht="14.4" thickBot="1">
      <c r="B14" s="10">
        <v>5</v>
      </c>
      <c r="C14" s="11" t="s">
        <v>74</v>
      </c>
      <c r="D14" s="12">
        <v>0</v>
      </c>
      <c r="E14" s="13">
        <v>0</v>
      </c>
      <c r="F14" s="12">
        <v>6</v>
      </c>
      <c r="G14" s="13">
        <v>9.375E-2</v>
      </c>
      <c r="H14" s="14">
        <v>-1</v>
      </c>
      <c r="I14" s="12">
        <v>5</v>
      </c>
      <c r="J14" s="14">
        <v>-1</v>
      </c>
      <c r="K14" s="12">
        <v>55</v>
      </c>
      <c r="L14" s="13">
        <v>4.5417010734929812E-2</v>
      </c>
      <c r="M14" s="12">
        <v>23</v>
      </c>
      <c r="N14" s="13">
        <v>2.8255528255528257E-2</v>
      </c>
      <c r="O14" s="14">
        <v>1.3913043478260869</v>
      </c>
    </row>
    <row r="15" spans="2:15" ht="14.4" thickBot="1">
      <c r="B15" s="98" t="s">
        <v>43</v>
      </c>
      <c r="C15" s="99"/>
      <c r="D15" s="21">
        <f>SUM(D10:D14)</f>
        <v>109</v>
      </c>
      <c r="E15" s="22">
        <f>D15/D17</f>
        <v>0.80147058823529416</v>
      </c>
      <c r="F15" s="21">
        <f>SUM(F10:F14)</f>
        <v>52</v>
      </c>
      <c r="G15" s="22">
        <f>F15/F17</f>
        <v>0.8125</v>
      </c>
      <c r="H15" s="23">
        <f>D15/F15-1</f>
        <v>1.0961538461538463</v>
      </c>
      <c r="I15" s="21">
        <f>SUM(I10:I14)</f>
        <v>143</v>
      </c>
      <c r="J15" s="22">
        <f>D15/I15-1</f>
        <v>-0.23776223776223782</v>
      </c>
      <c r="K15" s="21">
        <f>SUM(K10:K14)</f>
        <v>1008</v>
      </c>
      <c r="L15" s="22">
        <f>K15/K17</f>
        <v>0.83236994219653182</v>
      </c>
      <c r="M15" s="21">
        <f>SUM(M10:M14)</f>
        <v>685</v>
      </c>
      <c r="N15" s="22">
        <f>M15/M17</f>
        <v>0.84152334152334152</v>
      </c>
      <c r="O15" s="23">
        <f>K15/M15-1</f>
        <v>0.47153284671532836</v>
      </c>
    </row>
    <row r="16" spans="2:15" ht="14.4" thickBot="1">
      <c r="B16" s="98" t="s">
        <v>28</v>
      </c>
      <c r="C16" s="99"/>
      <c r="D16" s="36">
        <f>D17-D15</f>
        <v>27</v>
      </c>
      <c r="E16" s="22">
        <f t="shared" ref="E16:N16" si="0">E17-E15</f>
        <v>0.19852941176470584</v>
      </c>
      <c r="F16" s="36">
        <f t="shared" si="0"/>
        <v>12</v>
      </c>
      <c r="G16" s="22">
        <f t="shared" si="0"/>
        <v>0.1875</v>
      </c>
      <c r="H16" s="23">
        <f>D16/F16-1</f>
        <v>1.25</v>
      </c>
      <c r="I16" s="36">
        <f t="shared" si="0"/>
        <v>52</v>
      </c>
      <c r="J16" s="23">
        <f>D16/I16-1</f>
        <v>-0.48076923076923073</v>
      </c>
      <c r="K16" s="36">
        <f t="shared" si="0"/>
        <v>203</v>
      </c>
      <c r="L16" s="22">
        <f t="shared" si="0"/>
        <v>0.16763005780346818</v>
      </c>
      <c r="M16" s="36">
        <f t="shared" si="0"/>
        <v>129</v>
      </c>
      <c r="N16" s="22">
        <f t="shared" si="0"/>
        <v>0.1584766584766587</v>
      </c>
      <c r="O16" s="23">
        <f>K16/M16-1</f>
        <v>0.57364341085271309</v>
      </c>
    </row>
    <row r="17" spans="2:15" ht="14.4" thickBot="1">
      <c r="B17" s="96" t="s">
        <v>29</v>
      </c>
      <c r="C17" s="97"/>
      <c r="D17" s="24">
        <v>136</v>
      </c>
      <c r="E17" s="25">
        <v>1</v>
      </c>
      <c r="F17" s="24">
        <v>64</v>
      </c>
      <c r="G17" s="25">
        <v>1</v>
      </c>
      <c r="H17" s="26">
        <v>1.125</v>
      </c>
      <c r="I17" s="24">
        <v>195</v>
      </c>
      <c r="J17" s="26">
        <v>-0.3025641025641026</v>
      </c>
      <c r="K17" s="24">
        <v>1211</v>
      </c>
      <c r="L17" s="25">
        <v>1</v>
      </c>
      <c r="M17" s="24">
        <v>814</v>
      </c>
      <c r="N17" s="25">
        <v>1.0000000000000002</v>
      </c>
      <c r="O17" s="26">
        <v>0.48771498771498778</v>
      </c>
    </row>
    <row r="18" spans="2:15">
      <c r="B18" s="40" t="s">
        <v>62</v>
      </c>
    </row>
    <row r="19" spans="2:15">
      <c r="B19" s="71" t="s">
        <v>40</v>
      </c>
    </row>
    <row r="20" spans="2:15">
      <c r="B20" s="28" t="s">
        <v>63</v>
      </c>
      <c r="C20" s="1"/>
      <c r="D20" s="1"/>
      <c r="E20" s="1"/>
      <c r="F20" s="1"/>
      <c r="G20" s="1"/>
    </row>
    <row r="21" spans="2:15">
      <c r="B21" s="72" t="s">
        <v>39</v>
      </c>
    </row>
    <row r="22" spans="2:15">
      <c r="B22" s="72"/>
    </row>
  </sheetData>
  <mergeCells count="26">
    <mergeCell ref="B17:C17"/>
    <mergeCell ref="B15:C15"/>
    <mergeCell ref="B16:C16"/>
    <mergeCell ref="B2:N2"/>
    <mergeCell ref="M6:N7"/>
    <mergeCell ref="B4:B6"/>
    <mergeCell ref="C4:C6"/>
    <mergeCell ref="H6:H7"/>
    <mergeCell ref="I6:I7"/>
    <mergeCell ref="J6:J7"/>
    <mergeCell ref="K6:L7"/>
    <mergeCell ref="B7:B9"/>
    <mergeCell ref="C7:C9"/>
    <mergeCell ref="H8:H9"/>
    <mergeCell ref="D4:H4"/>
    <mergeCell ref="I4:J4"/>
    <mergeCell ref="J8:J9"/>
    <mergeCell ref="O8:O9"/>
    <mergeCell ref="D6:E7"/>
    <mergeCell ref="K4:O4"/>
    <mergeCell ref="B3:N3"/>
    <mergeCell ref="K5:O5"/>
    <mergeCell ref="O6:O7"/>
    <mergeCell ref="F6:G7"/>
    <mergeCell ref="D5:H5"/>
    <mergeCell ref="I5:J5"/>
  </mergeCells>
  <phoneticPr fontId="4" type="noConversion"/>
  <conditionalFormatting sqref="D10:O14">
    <cfRule type="cellIs" dxfId="22" priority="3" operator="equal">
      <formula>0</formula>
    </cfRule>
  </conditionalFormatting>
  <conditionalFormatting sqref="H10:H16 O10:O16">
    <cfRule type="cellIs" dxfId="21" priority="1" operator="lessThan">
      <formula>0</formula>
    </cfRule>
  </conditionalFormatting>
  <conditionalFormatting sqref="J10:J14">
    <cfRule type="cellIs" dxfId="20" priority="7" operator="lessThan">
      <formula>0</formula>
    </cfRule>
  </conditionalFormatting>
  <conditionalFormatting sqref="J16">
    <cfRule type="cellIs" dxfId="19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D6730-C8CE-4AAD-8159-656335A81702}">
  <sheetPr>
    <pageSetUpPr fitToPage="1"/>
  </sheetPr>
  <dimension ref="B1:W65"/>
  <sheetViews>
    <sheetView showGridLines="0" workbookViewId="0">
      <selection activeCell="L16" sqref="L16"/>
    </sheetView>
  </sheetViews>
  <sheetFormatPr defaultColWidth="9.109375" defaultRowHeight="13.8"/>
  <cols>
    <col min="1" max="1" width="2" style="1" customWidth="1"/>
    <col min="2" max="2" width="8.109375" style="1" customWidth="1"/>
    <col min="3" max="3" width="21.33203125" style="1" customWidth="1"/>
    <col min="4" max="9" width="8.88671875" style="1" customWidth="1"/>
    <col min="10" max="10" width="9.44140625" style="1" customWidth="1"/>
    <col min="11" max="12" width="11.33203125" style="1" customWidth="1"/>
    <col min="13" max="14" width="8.88671875" style="1" customWidth="1"/>
    <col min="15" max="15" width="13.33203125" style="1" customWidth="1"/>
    <col min="16" max="16" width="9.44140625" style="1" customWidth="1"/>
    <col min="17" max="17" width="20.88671875" style="1" customWidth="1"/>
    <col min="18" max="22" width="11" style="1" customWidth="1"/>
    <col min="23" max="23" width="11.6640625" style="1" customWidth="1"/>
    <col min="24" max="16384" width="9.109375" style="1"/>
  </cols>
  <sheetData>
    <row r="1" spans="2:15">
      <c r="B1" s="1" t="s">
        <v>7</v>
      </c>
      <c r="D1" s="2"/>
      <c r="O1" s="42">
        <v>45204</v>
      </c>
    </row>
    <row r="2" spans="2:15" ht="14.4" customHeight="1">
      <c r="B2" s="88" t="s">
        <v>58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2:15" ht="14.4" customHeight="1">
      <c r="B3" s="95" t="s">
        <v>80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2:15" ht="14.4" customHeight="1" thickBot="1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3" t="s">
        <v>31</v>
      </c>
    </row>
    <row r="5" spans="2:15" ht="14.4" customHeight="1">
      <c r="B5" s="110" t="s">
        <v>0</v>
      </c>
      <c r="C5" s="112" t="s">
        <v>1</v>
      </c>
      <c r="D5" s="92" t="s">
        <v>90</v>
      </c>
      <c r="E5" s="92"/>
      <c r="F5" s="92"/>
      <c r="G5" s="92"/>
      <c r="H5" s="83"/>
      <c r="I5" s="82" t="s">
        <v>85</v>
      </c>
      <c r="J5" s="83"/>
      <c r="K5" s="82" t="s">
        <v>96</v>
      </c>
      <c r="L5" s="92"/>
      <c r="M5" s="92"/>
      <c r="N5" s="92"/>
      <c r="O5" s="93"/>
    </row>
    <row r="6" spans="2:15" ht="14.4" customHeight="1" thickBot="1">
      <c r="B6" s="111"/>
      <c r="C6" s="113"/>
      <c r="D6" s="90" t="s">
        <v>91</v>
      </c>
      <c r="E6" s="90"/>
      <c r="F6" s="90"/>
      <c r="G6" s="90"/>
      <c r="H6" s="94"/>
      <c r="I6" s="89" t="s">
        <v>86</v>
      </c>
      <c r="J6" s="94"/>
      <c r="K6" s="89" t="s">
        <v>93</v>
      </c>
      <c r="L6" s="90"/>
      <c r="M6" s="90"/>
      <c r="N6" s="90"/>
      <c r="O6" s="91"/>
    </row>
    <row r="7" spans="2:15" ht="14.4" customHeight="1">
      <c r="B7" s="111"/>
      <c r="C7" s="113"/>
      <c r="D7" s="84">
        <v>2023</v>
      </c>
      <c r="E7" s="85"/>
      <c r="F7" s="84">
        <v>2022</v>
      </c>
      <c r="G7" s="85"/>
      <c r="H7" s="100" t="s">
        <v>21</v>
      </c>
      <c r="I7" s="80">
        <v>2023</v>
      </c>
      <c r="J7" s="80" t="s">
        <v>87</v>
      </c>
      <c r="K7" s="84">
        <v>2023</v>
      </c>
      <c r="L7" s="85"/>
      <c r="M7" s="84">
        <v>2022</v>
      </c>
      <c r="N7" s="85"/>
      <c r="O7" s="100" t="s">
        <v>21</v>
      </c>
    </row>
    <row r="8" spans="2:15" ht="14.4" customHeight="1" thickBot="1">
      <c r="B8" s="102" t="s">
        <v>22</v>
      </c>
      <c r="C8" s="104" t="s">
        <v>23</v>
      </c>
      <c r="D8" s="86"/>
      <c r="E8" s="87"/>
      <c r="F8" s="86"/>
      <c r="G8" s="87"/>
      <c r="H8" s="101"/>
      <c r="I8" s="81"/>
      <c r="J8" s="81"/>
      <c r="K8" s="86"/>
      <c r="L8" s="87"/>
      <c r="M8" s="86"/>
      <c r="N8" s="87"/>
      <c r="O8" s="101"/>
    </row>
    <row r="9" spans="2:15" ht="14.4" customHeight="1">
      <c r="B9" s="102"/>
      <c r="C9" s="104"/>
      <c r="D9" s="4" t="s">
        <v>24</v>
      </c>
      <c r="E9" s="5" t="s">
        <v>2</v>
      </c>
      <c r="F9" s="4" t="s">
        <v>24</v>
      </c>
      <c r="G9" s="5" t="s">
        <v>2</v>
      </c>
      <c r="H9" s="106" t="s">
        <v>25</v>
      </c>
      <c r="I9" s="6" t="s">
        <v>24</v>
      </c>
      <c r="J9" s="108" t="s">
        <v>88</v>
      </c>
      <c r="K9" s="4" t="s">
        <v>24</v>
      </c>
      <c r="L9" s="5" t="s">
        <v>2</v>
      </c>
      <c r="M9" s="4" t="s">
        <v>24</v>
      </c>
      <c r="N9" s="5" t="s">
        <v>2</v>
      </c>
      <c r="O9" s="106" t="s">
        <v>25</v>
      </c>
    </row>
    <row r="10" spans="2:15" ht="14.4" customHeight="1" thickBot="1">
      <c r="B10" s="103"/>
      <c r="C10" s="105"/>
      <c r="D10" s="7" t="s">
        <v>26</v>
      </c>
      <c r="E10" s="8" t="s">
        <v>27</v>
      </c>
      <c r="F10" s="7" t="s">
        <v>26</v>
      </c>
      <c r="G10" s="8" t="s">
        <v>27</v>
      </c>
      <c r="H10" s="107"/>
      <c r="I10" s="9" t="s">
        <v>26</v>
      </c>
      <c r="J10" s="109"/>
      <c r="K10" s="7" t="s">
        <v>26</v>
      </c>
      <c r="L10" s="8" t="s">
        <v>27</v>
      </c>
      <c r="M10" s="7" t="s">
        <v>26</v>
      </c>
      <c r="N10" s="8" t="s">
        <v>27</v>
      </c>
      <c r="O10" s="107"/>
    </row>
    <row r="11" spans="2:15" ht="14.4" customHeight="1" thickBot="1">
      <c r="B11" s="10">
        <v>1</v>
      </c>
      <c r="C11" s="11" t="s">
        <v>11</v>
      </c>
      <c r="D11" s="12">
        <v>950</v>
      </c>
      <c r="E11" s="13">
        <v>0.17405643092707951</v>
      </c>
      <c r="F11" s="12">
        <v>655</v>
      </c>
      <c r="G11" s="13">
        <v>0.13142054574638845</v>
      </c>
      <c r="H11" s="14">
        <v>0.45038167938931295</v>
      </c>
      <c r="I11" s="12">
        <v>887</v>
      </c>
      <c r="J11" s="14">
        <v>7.1025930101465518E-2</v>
      </c>
      <c r="K11" s="12">
        <v>9613</v>
      </c>
      <c r="L11" s="13">
        <v>0.20321748689328598</v>
      </c>
      <c r="M11" s="12">
        <v>9816</v>
      </c>
      <c r="N11" s="13">
        <v>0.21343770384866276</v>
      </c>
      <c r="O11" s="14">
        <v>-2.0680521597391976E-2</v>
      </c>
    </row>
    <row r="12" spans="2:15" ht="14.4" customHeight="1" thickBot="1">
      <c r="B12" s="15">
        <v>2</v>
      </c>
      <c r="C12" s="16" t="s">
        <v>16</v>
      </c>
      <c r="D12" s="17">
        <v>801</v>
      </c>
      <c r="E12" s="18">
        <v>0.14675705386588495</v>
      </c>
      <c r="F12" s="17">
        <v>729</v>
      </c>
      <c r="G12" s="18">
        <v>0.14626805778491173</v>
      </c>
      <c r="H12" s="19">
        <v>9.8765432098765427E-2</v>
      </c>
      <c r="I12" s="17">
        <v>729</v>
      </c>
      <c r="J12" s="19">
        <v>9.8765432098765427E-2</v>
      </c>
      <c r="K12" s="17">
        <v>7158</v>
      </c>
      <c r="L12" s="18">
        <v>0.15131912734652461</v>
      </c>
      <c r="M12" s="17">
        <v>6799</v>
      </c>
      <c r="N12" s="18">
        <v>0.14783648619265058</v>
      </c>
      <c r="O12" s="19">
        <v>5.2801882629798458E-2</v>
      </c>
    </row>
    <row r="13" spans="2:15" ht="14.4" customHeight="1" thickBot="1">
      <c r="B13" s="10">
        <v>3</v>
      </c>
      <c r="C13" s="11" t="s">
        <v>13</v>
      </c>
      <c r="D13" s="12">
        <v>772</v>
      </c>
      <c r="E13" s="13">
        <v>0.14144375229021619</v>
      </c>
      <c r="F13" s="12">
        <v>685</v>
      </c>
      <c r="G13" s="13">
        <v>0.1374398073836276</v>
      </c>
      <c r="H13" s="14">
        <v>0.12700729927007304</v>
      </c>
      <c r="I13" s="12">
        <v>567</v>
      </c>
      <c r="J13" s="14">
        <v>0.36155202821869481</v>
      </c>
      <c r="K13" s="12">
        <v>5717</v>
      </c>
      <c r="L13" s="13">
        <v>0.12085658718078809</v>
      </c>
      <c r="M13" s="12">
        <v>4610</v>
      </c>
      <c r="N13" s="13">
        <v>0.10023918243096325</v>
      </c>
      <c r="O13" s="14">
        <v>0.2401301518438177</v>
      </c>
    </row>
    <row r="14" spans="2:15" ht="14.4" customHeight="1" thickBot="1">
      <c r="B14" s="15">
        <v>4</v>
      </c>
      <c r="C14" s="16" t="s">
        <v>37</v>
      </c>
      <c r="D14" s="17">
        <v>658</v>
      </c>
      <c r="E14" s="18">
        <v>0.12055698057896666</v>
      </c>
      <c r="F14" s="17">
        <v>308</v>
      </c>
      <c r="G14" s="18">
        <v>6.1797752808988762E-2</v>
      </c>
      <c r="H14" s="19">
        <v>1.1363636363636362</v>
      </c>
      <c r="I14" s="17">
        <v>784</v>
      </c>
      <c r="J14" s="19">
        <v>-0.1607142857142857</v>
      </c>
      <c r="K14" s="17">
        <v>5206</v>
      </c>
      <c r="L14" s="18">
        <v>0.11005411804498562</v>
      </c>
      <c r="M14" s="17">
        <v>3428</v>
      </c>
      <c r="N14" s="18">
        <v>7.453794303109372E-2</v>
      </c>
      <c r="O14" s="19">
        <v>0.51866977829638272</v>
      </c>
    </row>
    <row r="15" spans="2:15" ht="14.4" customHeight="1" thickBot="1">
      <c r="B15" s="10">
        <v>5</v>
      </c>
      <c r="C15" s="11" t="s">
        <v>17</v>
      </c>
      <c r="D15" s="12">
        <v>613</v>
      </c>
      <c r="E15" s="13">
        <v>0.11231220227189447</v>
      </c>
      <c r="F15" s="12">
        <v>398</v>
      </c>
      <c r="G15" s="13">
        <v>7.9855537720706263E-2</v>
      </c>
      <c r="H15" s="14">
        <v>0.54020100502512558</v>
      </c>
      <c r="I15" s="12">
        <v>483</v>
      </c>
      <c r="J15" s="14">
        <v>0.2691511387163561</v>
      </c>
      <c r="K15" s="12">
        <v>4010</v>
      </c>
      <c r="L15" s="13">
        <v>8.477084390326399E-2</v>
      </c>
      <c r="M15" s="12">
        <v>2958</v>
      </c>
      <c r="N15" s="13">
        <v>6.4318330071754734E-2</v>
      </c>
      <c r="O15" s="14">
        <v>0.35564570655848549</v>
      </c>
    </row>
    <row r="16" spans="2:15" ht="14.4" customHeight="1" thickBot="1">
      <c r="B16" s="15">
        <v>6</v>
      </c>
      <c r="C16" s="16" t="s">
        <v>9</v>
      </c>
      <c r="D16" s="17">
        <v>410</v>
      </c>
      <c r="E16" s="18">
        <v>7.5119091242213262E-2</v>
      </c>
      <c r="F16" s="17">
        <v>633</v>
      </c>
      <c r="G16" s="18">
        <v>0.1270064205457464</v>
      </c>
      <c r="H16" s="19">
        <v>-0.35229067930489733</v>
      </c>
      <c r="I16" s="17">
        <v>351</v>
      </c>
      <c r="J16" s="19">
        <v>0.16809116809116809</v>
      </c>
      <c r="K16" s="17">
        <v>3897</v>
      </c>
      <c r="L16" s="18">
        <v>8.2382039573820398E-2</v>
      </c>
      <c r="M16" s="17">
        <v>4044</v>
      </c>
      <c r="N16" s="18">
        <v>8.7932159165035884E-2</v>
      </c>
      <c r="O16" s="19">
        <v>-3.6350148367952473E-2</v>
      </c>
    </row>
    <row r="17" spans="2:23" ht="14.4" customHeight="1" thickBot="1">
      <c r="B17" s="10">
        <v>7</v>
      </c>
      <c r="C17" s="11" t="s">
        <v>12</v>
      </c>
      <c r="D17" s="12">
        <v>460</v>
      </c>
      <c r="E17" s="13">
        <v>8.4279956027849032E-2</v>
      </c>
      <c r="F17" s="12">
        <v>617</v>
      </c>
      <c r="G17" s="13">
        <v>0.12379614767255216</v>
      </c>
      <c r="H17" s="14">
        <v>-0.25445705024311183</v>
      </c>
      <c r="I17" s="12">
        <v>418</v>
      </c>
      <c r="J17" s="14">
        <v>0.1004784688995215</v>
      </c>
      <c r="K17" s="12">
        <v>3895</v>
      </c>
      <c r="L17" s="13">
        <v>8.2339759851175379E-2</v>
      </c>
      <c r="M17" s="12">
        <v>5310</v>
      </c>
      <c r="N17" s="13">
        <v>0.11545988258317025</v>
      </c>
      <c r="O17" s="14">
        <v>-0.2664783427495292</v>
      </c>
    </row>
    <row r="18" spans="2:23" ht="14.4" customHeight="1" thickBot="1">
      <c r="B18" s="15">
        <v>8</v>
      </c>
      <c r="C18" s="16" t="s">
        <v>18</v>
      </c>
      <c r="D18" s="17">
        <v>228</v>
      </c>
      <c r="E18" s="18">
        <v>4.1773543422499081E-2</v>
      </c>
      <c r="F18" s="17">
        <v>338</v>
      </c>
      <c r="G18" s="18">
        <v>6.7817014446227925E-2</v>
      </c>
      <c r="H18" s="19">
        <v>-0.32544378698224852</v>
      </c>
      <c r="I18" s="17">
        <v>213</v>
      </c>
      <c r="J18" s="19">
        <v>7.0422535211267512E-2</v>
      </c>
      <c r="K18" s="17">
        <v>2173</v>
      </c>
      <c r="L18" s="18">
        <v>4.5936918653813628E-2</v>
      </c>
      <c r="M18" s="17">
        <v>2996</v>
      </c>
      <c r="N18" s="18">
        <v>6.5144596651445966E-2</v>
      </c>
      <c r="O18" s="19">
        <v>-0.27469959946595457</v>
      </c>
    </row>
    <row r="19" spans="2:23" ht="14.4" customHeight="1" thickBot="1">
      <c r="B19" s="10">
        <v>9</v>
      </c>
      <c r="C19" s="11" t="s">
        <v>15</v>
      </c>
      <c r="D19" s="12">
        <v>120</v>
      </c>
      <c r="E19" s="13">
        <v>2.1986075485525832E-2</v>
      </c>
      <c r="F19" s="12">
        <v>162</v>
      </c>
      <c r="G19" s="13">
        <v>3.2504012841091494E-2</v>
      </c>
      <c r="H19" s="14">
        <v>-0.2592592592592593</v>
      </c>
      <c r="I19" s="12">
        <v>111</v>
      </c>
      <c r="J19" s="14">
        <v>8.1081081081081141E-2</v>
      </c>
      <c r="K19" s="12">
        <v>1576</v>
      </c>
      <c r="L19" s="13">
        <v>3.3316421444275324E-2</v>
      </c>
      <c r="M19" s="12">
        <v>1994</v>
      </c>
      <c r="N19" s="13">
        <v>4.335725157642966E-2</v>
      </c>
      <c r="O19" s="14">
        <v>-0.20962888665997992</v>
      </c>
    </row>
    <row r="20" spans="2:23" ht="14.4" customHeight="1" thickBot="1">
      <c r="B20" s="15">
        <v>10</v>
      </c>
      <c r="C20" s="16" t="s">
        <v>14</v>
      </c>
      <c r="D20" s="17">
        <v>140</v>
      </c>
      <c r="E20" s="18">
        <v>2.5650421399780139E-2</v>
      </c>
      <c r="F20" s="17">
        <v>99</v>
      </c>
      <c r="G20" s="18">
        <v>1.9863563402889247E-2</v>
      </c>
      <c r="H20" s="19">
        <v>0.41414141414141414</v>
      </c>
      <c r="I20" s="17">
        <v>106</v>
      </c>
      <c r="J20" s="19">
        <v>0.320754716981132</v>
      </c>
      <c r="K20" s="17">
        <v>1346</v>
      </c>
      <c r="L20" s="18">
        <v>2.8454253340098087E-2</v>
      </c>
      <c r="M20" s="17">
        <v>1118</v>
      </c>
      <c r="N20" s="18">
        <v>2.4309632528810611E-2</v>
      </c>
      <c r="O20" s="19">
        <v>0.2039355992844365</v>
      </c>
    </row>
    <row r="21" spans="2:23" ht="14.4" customHeight="1" thickBot="1">
      <c r="B21" s="10">
        <v>11</v>
      </c>
      <c r="C21" s="11" t="s">
        <v>4</v>
      </c>
      <c r="D21" s="12">
        <v>85</v>
      </c>
      <c r="E21" s="13">
        <v>1.5573470135580799E-2</v>
      </c>
      <c r="F21" s="12">
        <v>80</v>
      </c>
      <c r="G21" s="13">
        <v>1.6051364365971106E-2</v>
      </c>
      <c r="H21" s="14">
        <v>6.25E-2</v>
      </c>
      <c r="I21" s="12">
        <v>51</v>
      </c>
      <c r="J21" s="14">
        <v>0.66666666666666674</v>
      </c>
      <c r="K21" s="12">
        <v>609</v>
      </c>
      <c r="L21" s="13">
        <v>1.2874175545408421E-2</v>
      </c>
      <c r="M21" s="12">
        <v>479</v>
      </c>
      <c r="N21" s="13">
        <v>1.0415307675581648E-2</v>
      </c>
      <c r="O21" s="14">
        <v>0.27139874739039671</v>
      </c>
    </row>
    <row r="22" spans="2:23" ht="14.4" customHeight="1" thickBot="1">
      <c r="B22" s="15">
        <v>12</v>
      </c>
      <c r="C22" s="16" t="s">
        <v>64</v>
      </c>
      <c r="D22" s="17">
        <v>47</v>
      </c>
      <c r="E22" s="18">
        <v>8.6112128984976184E-3</v>
      </c>
      <c r="F22" s="17">
        <v>32</v>
      </c>
      <c r="G22" s="18">
        <v>6.420545746388443E-3</v>
      </c>
      <c r="H22" s="19">
        <v>0.46875</v>
      </c>
      <c r="I22" s="17">
        <v>29</v>
      </c>
      <c r="J22" s="19">
        <v>0.6206896551724137</v>
      </c>
      <c r="K22" s="17">
        <v>366</v>
      </c>
      <c r="L22" s="18">
        <v>7.7371892440385587E-3</v>
      </c>
      <c r="M22" s="17">
        <v>328</v>
      </c>
      <c r="N22" s="18">
        <v>7.1319852141769951E-3</v>
      </c>
      <c r="O22" s="19">
        <v>0.11585365853658547</v>
      </c>
    </row>
    <row r="23" spans="2:23" ht="14.4" customHeight="1" thickBot="1">
      <c r="B23" s="10">
        <v>13</v>
      </c>
      <c r="C23" s="11" t="s">
        <v>71</v>
      </c>
      <c r="D23" s="12">
        <v>61</v>
      </c>
      <c r="E23" s="13">
        <v>1.1176255038475632E-2</v>
      </c>
      <c r="F23" s="12">
        <v>110</v>
      </c>
      <c r="G23" s="13">
        <v>2.2070626003210272E-2</v>
      </c>
      <c r="H23" s="14">
        <v>-0.44545454545454544</v>
      </c>
      <c r="I23" s="12">
        <v>52</v>
      </c>
      <c r="J23" s="14">
        <v>0.17307692307692313</v>
      </c>
      <c r="K23" s="12">
        <v>333</v>
      </c>
      <c r="L23" s="13">
        <v>7.0395738203957378E-3</v>
      </c>
      <c r="M23" s="12">
        <v>317</v>
      </c>
      <c r="N23" s="13">
        <v>6.8928027832137421E-3</v>
      </c>
      <c r="O23" s="14">
        <v>5.0473186119873725E-2</v>
      </c>
    </row>
    <row r="24" spans="2:23" ht="14.4" customHeight="1" thickBot="1">
      <c r="B24" s="15">
        <v>14</v>
      </c>
      <c r="C24" s="16" t="s">
        <v>77</v>
      </c>
      <c r="D24" s="17">
        <v>21</v>
      </c>
      <c r="E24" s="18">
        <v>3.8475632099670208E-3</v>
      </c>
      <c r="F24" s="17">
        <v>8</v>
      </c>
      <c r="G24" s="18">
        <v>1.6051364365971107E-3</v>
      </c>
      <c r="H24" s="19">
        <v>1.625</v>
      </c>
      <c r="I24" s="17">
        <v>64</v>
      </c>
      <c r="J24" s="19">
        <v>-0.671875</v>
      </c>
      <c r="K24" s="17">
        <v>221</v>
      </c>
      <c r="L24" s="18">
        <v>4.6719093522746488E-3</v>
      </c>
      <c r="M24" s="17">
        <v>43</v>
      </c>
      <c r="N24" s="18">
        <v>9.3498586649271584E-4</v>
      </c>
      <c r="O24" s="19">
        <v>4.1395348837209305</v>
      </c>
    </row>
    <row r="25" spans="2:23" ht="14.4" thickBot="1">
      <c r="B25" s="10">
        <v>15</v>
      </c>
      <c r="C25" s="11" t="s">
        <v>76</v>
      </c>
      <c r="D25" s="12">
        <v>22</v>
      </c>
      <c r="E25" s="13">
        <v>4.0307805056797362E-3</v>
      </c>
      <c r="F25" s="12">
        <v>17</v>
      </c>
      <c r="G25" s="13">
        <v>3.4109149277688606E-3</v>
      </c>
      <c r="H25" s="14">
        <v>0.29411764705882359</v>
      </c>
      <c r="I25" s="12">
        <v>35</v>
      </c>
      <c r="J25" s="14">
        <v>-0.37142857142857144</v>
      </c>
      <c r="K25" s="12">
        <v>196</v>
      </c>
      <c r="L25" s="13">
        <v>4.1434128192119057E-3</v>
      </c>
      <c r="M25" s="12">
        <v>99</v>
      </c>
      <c r="N25" s="13">
        <v>2.1526418786692761E-3</v>
      </c>
      <c r="O25" s="14">
        <v>0.97979797979797989</v>
      </c>
    </row>
    <row r="26" spans="2:23" ht="14.4" thickBot="1">
      <c r="B26" s="98" t="s">
        <v>42</v>
      </c>
      <c r="C26" s="99"/>
      <c r="D26" s="21">
        <f>SUM(D11:D25)</f>
        <v>5388</v>
      </c>
      <c r="E26" s="22">
        <f>D26/D28</f>
        <v>0.98717478930010993</v>
      </c>
      <c r="F26" s="21">
        <f>SUM(F11:F25)</f>
        <v>4871</v>
      </c>
      <c r="G26" s="22">
        <f>F26/F28</f>
        <v>0.9773274478330658</v>
      </c>
      <c r="H26" s="23">
        <f>D26/F26-1</f>
        <v>0.10613836994456993</v>
      </c>
      <c r="I26" s="21">
        <f>SUM(I11:I25)</f>
        <v>4880</v>
      </c>
      <c r="J26" s="22">
        <f>D26/I26-1</f>
        <v>0.10409836065573774</v>
      </c>
      <c r="K26" s="21">
        <f>SUM(K11:K25)</f>
        <v>46316</v>
      </c>
      <c r="L26" s="22">
        <f>K26/K28</f>
        <v>0.97911381701336042</v>
      </c>
      <c r="M26" s="21">
        <f>SUM(M11:M25)</f>
        <v>44339</v>
      </c>
      <c r="N26" s="22">
        <f>M26/M28</f>
        <v>0.96410089149815181</v>
      </c>
      <c r="O26" s="23">
        <f>K26/M26-1</f>
        <v>4.4588285707841901E-2</v>
      </c>
    </row>
    <row r="27" spans="2:23" ht="14.4" thickBot="1">
      <c r="B27" s="98" t="s">
        <v>28</v>
      </c>
      <c r="C27" s="99"/>
      <c r="D27" s="21">
        <f>D28-SUM(D11:D25)</f>
        <v>70</v>
      </c>
      <c r="E27" s="22">
        <f>D27/D28</f>
        <v>1.282521069989007E-2</v>
      </c>
      <c r="F27" s="21">
        <f>F28-SUM(F11:F25)</f>
        <v>113</v>
      </c>
      <c r="G27" s="22">
        <f>F27/F28</f>
        <v>2.2672552166934191E-2</v>
      </c>
      <c r="H27" s="23">
        <f>D27/F27-1</f>
        <v>-0.38053097345132747</v>
      </c>
      <c r="I27" s="21">
        <f>I28-SUM(I11:I25)</f>
        <v>90</v>
      </c>
      <c r="J27" s="22">
        <f>D27/I27-1</f>
        <v>-0.22222222222222221</v>
      </c>
      <c r="K27" s="21">
        <f>K28-SUM(K11:K25)</f>
        <v>988</v>
      </c>
      <c r="L27" s="22">
        <f>K27/K28</f>
        <v>2.0886182986639606E-2</v>
      </c>
      <c r="M27" s="21">
        <f>M28-SUM(M11:M25)</f>
        <v>1651</v>
      </c>
      <c r="N27" s="22">
        <f>M27/M28</f>
        <v>3.5899108501848229E-2</v>
      </c>
      <c r="O27" s="23">
        <f>K27/M27-1</f>
        <v>-0.40157480314960625</v>
      </c>
    </row>
    <row r="28" spans="2:23" ht="14.4" thickBot="1">
      <c r="B28" s="96" t="s">
        <v>29</v>
      </c>
      <c r="C28" s="97"/>
      <c r="D28" s="24">
        <v>5458</v>
      </c>
      <c r="E28" s="25">
        <v>1</v>
      </c>
      <c r="F28" s="24">
        <v>4984</v>
      </c>
      <c r="G28" s="25">
        <v>0.99999999999999967</v>
      </c>
      <c r="H28" s="26">
        <v>9.5104333868378799E-2</v>
      </c>
      <c r="I28" s="24">
        <v>4970</v>
      </c>
      <c r="J28" s="26">
        <v>9.8189134808853051E-2</v>
      </c>
      <c r="K28" s="24">
        <v>47304</v>
      </c>
      <c r="L28" s="25">
        <v>1</v>
      </c>
      <c r="M28" s="24">
        <v>45990</v>
      </c>
      <c r="N28" s="25">
        <v>1.0000000000000004</v>
      </c>
      <c r="O28" s="26">
        <v>2.857142857142847E-2</v>
      </c>
    </row>
    <row r="29" spans="2:23">
      <c r="B29" s="1" t="s">
        <v>60</v>
      </c>
      <c r="C29" s="27"/>
    </row>
    <row r="30" spans="2:23">
      <c r="B30" s="28" t="s">
        <v>61</v>
      </c>
    </row>
    <row r="31" spans="2:23">
      <c r="B31" s="29"/>
    </row>
    <row r="32" spans="2:23" ht="15" customHeight="1">
      <c r="B32" s="88" t="s">
        <v>97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27"/>
      <c r="P32" s="88" t="s">
        <v>78</v>
      </c>
      <c r="Q32" s="88"/>
      <c r="R32" s="88"/>
      <c r="S32" s="88"/>
      <c r="T32" s="88"/>
      <c r="U32" s="88"/>
      <c r="V32" s="88"/>
      <c r="W32" s="88"/>
    </row>
    <row r="33" spans="2:23" ht="15" customHeight="1">
      <c r="B33" s="95" t="s">
        <v>98</v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27"/>
      <c r="P33" s="95" t="s">
        <v>79</v>
      </c>
      <c r="Q33" s="95"/>
      <c r="R33" s="95"/>
      <c r="S33" s="95"/>
      <c r="T33" s="95"/>
      <c r="U33" s="95"/>
      <c r="V33" s="95"/>
      <c r="W33" s="95"/>
    </row>
    <row r="34" spans="2:23" ht="15" customHeight="1" thickBot="1">
      <c r="B34" s="30"/>
      <c r="C34" s="30"/>
      <c r="D34" s="30"/>
      <c r="E34" s="30"/>
      <c r="F34" s="30"/>
      <c r="G34" s="30"/>
      <c r="H34" s="30"/>
      <c r="I34" s="30"/>
      <c r="J34" s="30"/>
      <c r="K34" s="31"/>
      <c r="L34" s="3" t="s">
        <v>31</v>
      </c>
      <c r="P34" s="30"/>
      <c r="Q34" s="30"/>
      <c r="R34" s="30"/>
      <c r="S34" s="30"/>
      <c r="T34" s="30"/>
      <c r="U34" s="30"/>
      <c r="V34" s="30"/>
      <c r="W34" s="3" t="s">
        <v>31</v>
      </c>
    </row>
    <row r="35" spans="2:23">
      <c r="B35" s="110" t="s">
        <v>0</v>
      </c>
      <c r="C35" s="112" t="s">
        <v>47</v>
      </c>
      <c r="D35" s="117" t="s">
        <v>90</v>
      </c>
      <c r="E35" s="92"/>
      <c r="F35" s="92"/>
      <c r="G35" s="92"/>
      <c r="H35" s="92"/>
      <c r="I35" s="93"/>
      <c r="J35" s="92" t="s">
        <v>85</v>
      </c>
      <c r="K35" s="92"/>
      <c r="L35" s="93"/>
      <c r="P35" s="110" t="s">
        <v>0</v>
      </c>
      <c r="Q35" s="112" t="s">
        <v>47</v>
      </c>
      <c r="R35" s="117" t="s">
        <v>92</v>
      </c>
      <c r="S35" s="92"/>
      <c r="T35" s="92"/>
      <c r="U35" s="92"/>
      <c r="V35" s="92"/>
      <c r="W35" s="93"/>
    </row>
    <row r="36" spans="2:23" ht="15" customHeight="1" thickBot="1">
      <c r="B36" s="111"/>
      <c r="C36" s="113"/>
      <c r="D36" s="114" t="s">
        <v>91</v>
      </c>
      <c r="E36" s="115"/>
      <c r="F36" s="115"/>
      <c r="G36" s="115"/>
      <c r="H36" s="115"/>
      <c r="I36" s="116"/>
      <c r="J36" s="115" t="s">
        <v>86</v>
      </c>
      <c r="K36" s="115"/>
      <c r="L36" s="116"/>
      <c r="P36" s="111"/>
      <c r="Q36" s="113"/>
      <c r="R36" s="114" t="s">
        <v>93</v>
      </c>
      <c r="S36" s="115"/>
      <c r="T36" s="115"/>
      <c r="U36" s="115"/>
      <c r="V36" s="115"/>
      <c r="W36" s="116"/>
    </row>
    <row r="37" spans="2:23" ht="15" customHeight="1">
      <c r="B37" s="111"/>
      <c r="C37" s="113"/>
      <c r="D37" s="84">
        <v>2023</v>
      </c>
      <c r="E37" s="85"/>
      <c r="F37" s="84">
        <v>2022</v>
      </c>
      <c r="G37" s="85"/>
      <c r="H37" s="100" t="s">
        <v>21</v>
      </c>
      <c r="I37" s="100" t="s">
        <v>48</v>
      </c>
      <c r="J37" s="100">
        <v>2022</v>
      </c>
      <c r="K37" s="100" t="s">
        <v>94</v>
      </c>
      <c r="L37" s="100" t="s">
        <v>99</v>
      </c>
      <c r="P37" s="111"/>
      <c r="Q37" s="113"/>
      <c r="R37" s="84">
        <v>2023</v>
      </c>
      <c r="S37" s="85"/>
      <c r="T37" s="84">
        <v>2022</v>
      </c>
      <c r="U37" s="85"/>
      <c r="V37" s="100" t="s">
        <v>21</v>
      </c>
      <c r="W37" s="100" t="s">
        <v>66</v>
      </c>
    </row>
    <row r="38" spans="2:23" ht="14.4" customHeight="1" thickBot="1">
      <c r="B38" s="102" t="s">
        <v>22</v>
      </c>
      <c r="C38" s="104" t="s">
        <v>47</v>
      </c>
      <c r="D38" s="86"/>
      <c r="E38" s="87"/>
      <c r="F38" s="86"/>
      <c r="G38" s="87"/>
      <c r="H38" s="101"/>
      <c r="I38" s="101"/>
      <c r="J38" s="101"/>
      <c r="K38" s="101"/>
      <c r="L38" s="101"/>
      <c r="P38" s="102" t="s">
        <v>22</v>
      </c>
      <c r="Q38" s="104" t="s">
        <v>47</v>
      </c>
      <c r="R38" s="86"/>
      <c r="S38" s="87"/>
      <c r="T38" s="86"/>
      <c r="U38" s="87"/>
      <c r="V38" s="101"/>
      <c r="W38" s="101"/>
    </row>
    <row r="39" spans="2:23" ht="15" customHeight="1">
      <c r="B39" s="102"/>
      <c r="C39" s="104"/>
      <c r="D39" s="4" t="s">
        <v>24</v>
      </c>
      <c r="E39" s="5" t="s">
        <v>2</v>
      </c>
      <c r="F39" s="4" t="s">
        <v>24</v>
      </c>
      <c r="G39" s="5" t="s">
        <v>2</v>
      </c>
      <c r="H39" s="106" t="s">
        <v>25</v>
      </c>
      <c r="I39" s="106" t="s">
        <v>49</v>
      </c>
      <c r="J39" s="106" t="s">
        <v>24</v>
      </c>
      <c r="K39" s="106" t="s">
        <v>100</v>
      </c>
      <c r="L39" s="106" t="s">
        <v>101</v>
      </c>
      <c r="P39" s="102"/>
      <c r="Q39" s="104"/>
      <c r="R39" s="4" t="s">
        <v>24</v>
      </c>
      <c r="S39" s="5" t="s">
        <v>2</v>
      </c>
      <c r="T39" s="4" t="s">
        <v>24</v>
      </c>
      <c r="U39" s="5" t="s">
        <v>2</v>
      </c>
      <c r="V39" s="106" t="s">
        <v>25</v>
      </c>
      <c r="W39" s="106" t="s">
        <v>67</v>
      </c>
    </row>
    <row r="40" spans="2:23" ht="14.25" customHeight="1" thickBot="1">
      <c r="B40" s="103"/>
      <c r="C40" s="105"/>
      <c r="D40" s="7" t="s">
        <v>26</v>
      </c>
      <c r="E40" s="8" t="s">
        <v>27</v>
      </c>
      <c r="F40" s="7" t="s">
        <v>26</v>
      </c>
      <c r="G40" s="8" t="s">
        <v>27</v>
      </c>
      <c r="H40" s="107"/>
      <c r="I40" s="107"/>
      <c r="J40" s="107" t="s">
        <v>26</v>
      </c>
      <c r="K40" s="107"/>
      <c r="L40" s="107"/>
      <c r="P40" s="103"/>
      <c r="Q40" s="105"/>
      <c r="R40" s="7" t="s">
        <v>26</v>
      </c>
      <c r="S40" s="8" t="s">
        <v>27</v>
      </c>
      <c r="T40" s="7" t="s">
        <v>26</v>
      </c>
      <c r="U40" s="8" t="s">
        <v>27</v>
      </c>
      <c r="V40" s="107"/>
      <c r="W40" s="107"/>
    </row>
    <row r="41" spans="2:23" ht="14.4" thickBot="1">
      <c r="B41" s="10">
        <v>1</v>
      </c>
      <c r="C41" s="11" t="s">
        <v>50</v>
      </c>
      <c r="D41" s="12">
        <v>705</v>
      </c>
      <c r="E41" s="13">
        <v>0.12916819347746428</v>
      </c>
      <c r="F41" s="12">
        <v>517</v>
      </c>
      <c r="G41" s="13">
        <v>0.10373194221508829</v>
      </c>
      <c r="H41" s="14">
        <v>0.36363636363636354</v>
      </c>
      <c r="I41" s="32">
        <v>2</v>
      </c>
      <c r="J41" s="12">
        <v>647</v>
      </c>
      <c r="K41" s="14">
        <v>8.9644513137558057E-2</v>
      </c>
      <c r="L41" s="32">
        <v>0</v>
      </c>
      <c r="P41" s="10">
        <v>1</v>
      </c>
      <c r="Q41" s="11" t="s">
        <v>50</v>
      </c>
      <c r="R41" s="12">
        <v>7442</v>
      </c>
      <c r="S41" s="13">
        <v>0.15732284796211737</v>
      </c>
      <c r="T41" s="12">
        <v>7593</v>
      </c>
      <c r="U41" s="13">
        <v>0.16510110893672539</v>
      </c>
      <c r="V41" s="14">
        <v>-1.9886737784801767E-2</v>
      </c>
      <c r="W41" s="32">
        <v>0</v>
      </c>
    </row>
    <row r="42" spans="2:23" ht="14.4" thickBot="1">
      <c r="B42" s="15">
        <v>2</v>
      </c>
      <c r="C42" s="16" t="s">
        <v>68</v>
      </c>
      <c r="D42" s="17">
        <v>546</v>
      </c>
      <c r="E42" s="18">
        <v>0.10003664345914254</v>
      </c>
      <c r="F42" s="17">
        <v>197</v>
      </c>
      <c r="G42" s="18">
        <v>3.952648475120385E-2</v>
      </c>
      <c r="H42" s="19">
        <v>1.7715736040609138</v>
      </c>
      <c r="I42" s="33">
        <v>5</v>
      </c>
      <c r="J42" s="17">
        <v>360</v>
      </c>
      <c r="K42" s="19">
        <v>0.51666666666666661</v>
      </c>
      <c r="L42" s="33">
        <v>3</v>
      </c>
      <c r="P42" s="15">
        <v>2</v>
      </c>
      <c r="Q42" s="16" t="s">
        <v>51</v>
      </c>
      <c r="R42" s="17">
        <v>3894</v>
      </c>
      <c r="S42" s="18">
        <v>8.2318619989852862E-2</v>
      </c>
      <c r="T42" s="17">
        <v>5310</v>
      </c>
      <c r="U42" s="18">
        <v>0.11545988258317025</v>
      </c>
      <c r="V42" s="19">
        <v>-0.26666666666666672</v>
      </c>
      <c r="W42" s="33">
        <v>0</v>
      </c>
    </row>
    <row r="43" spans="2:23" ht="14.4" thickBot="1">
      <c r="B43" s="10">
        <v>3</v>
      </c>
      <c r="C43" s="11" t="s">
        <v>51</v>
      </c>
      <c r="D43" s="12">
        <v>460</v>
      </c>
      <c r="E43" s="13">
        <v>8.4279956027849032E-2</v>
      </c>
      <c r="F43" s="12">
        <v>617</v>
      </c>
      <c r="G43" s="13">
        <v>0.12379614767255216</v>
      </c>
      <c r="H43" s="14">
        <v>-0.25445705024311183</v>
      </c>
      <c r="I43" s="32">
        <v>-2</v>
      </c>
      <c r="J43" s="12">
        <v>417</v>
      </c>
      <c r="K43" s="14">
        <v>0.10311750599520386</v>
      </c>
      <c r="L43" s="32">
        <v>0</v>
      </c>
      <c r="P43" s="10">
        <v>3</v>
      </c>
      <c r="Q43" s="11" t="s">
        <v>68</v>
      </c>
      <c r="R43" s="12">
        <v>3874</v>
      </c>
      <c r="S43" s="13">
        <v>8.1895822763402668E-2</v>
      </c>
      <c r="T43" s="12">
        <v>1666</v>
      </c>
      <c r="U43" s="13">
        <v>3.6225266362252664E-2</v>
      </c>
      <c r="V43" s="14">
        <v>1.3253301320528212</v>
      </c>
      <c r="W43" s="32">
        <v>4</v>
      </c>
    </row>
    <row r="44" spans="2:23" ht="14.4" thickBot="1">
      <c r="B44" s="15">
        <v>4</v>
      </c>
      <c r="C44" s="16" t="s">
        <v>59</v>
      </c>
      <c r="D44" s="17">
        <v>403</v>
      </c>
      <c r="E44" s="18">
        <v>7.3836570172224253E-2</v>
      </c>
      <c r="F44" s="17">
        <v>201</v>
      </c>
      <c r="G44" s="18">
        <v>4.0329052969502406E-2</v>
      </c>
      <c r="H44" s="19">
        <v>1.0049751243781095</v>
      </c>
      <c r="I44" s="33">
        <v>2</v>
      </c>
      <c r="J44" s="17">
        <v>479</v>
      </c>
      <c r="K44" s="19">
        <v>-0.15866388308977031</v>
      </c>
      <c r="L44" s="33">
        <v>-2</v>
      </c>
      <c r="P44" s="15">
        <v>4</v>
      </c>
      <c r="Q44" s="16" t="s">
        <v>52</v>
      </c>
      <c r="R44" s="17">
        <v>3250</v>
      </c>
      <c r="S44" s="18">
        <v>6.87045492981566E-2</v>
      </c>
      <c r="T44" s="17">
        <v>2740</v>
      </c>
      <c r="U44" s="18">
        <v>5.957816916721026E-2</v>
      </c>
      <c r="V44" s="19">
        <v>0.18613138686131392</v>
      </c>
      <c r="W44" s="33">
        <v>0</v>
      </c>
    </row>
    <row r="45" spans="2:23" ht="14.4" thickBot="1">
      <c r="B45" s="10">
        <v>5</v>
      </c>
      <c r="C45" s="11" t="s">
        <v>56</v>
      </c>
      <c r="D45" s="12">
        <v>336</v>
      </c>
      <c r="E45" s="13">
        <v>6.1561011359472333E-2</v>
      </c>
      <c r="F45" s="12">
        <v>553</v>
      </c>
      <c r="G45" s="13">
        <v>0.11095505617977527</v>
      </c>
      <c r="H45" s="14">
        <v>-0.39240506329113922</v>
      </c>
      <c r="I45" s="32">
        <v>-3</v>
      </c>
      <c r="J45" s="12">
        <v>297</v>
      </c>
      <c r="K45" s="14">
        <v>0.13131313131313127</v>
      </c>
      <c r="L45" s="32">
        <v>1</v>
      </c>
      <c r="P45" s="10">
        <v>5</v>
      </c>
      <c r="Q45" s="11" t="s">
        <v>56</v>
      </c>
      <c r="R45" s="12">
        <v>3092</v>
      </c>
      <c r="S45" s="13">
        <v>6.5364451209200064E-2</v>
      </c>
      <c r="T45" s="12">
        <v>3339</v>
      </c>
      <c r="U45" s="13">
        <v>7.260273972602739E-2</v>
      </c>
      <c r="V45" s="14">
        <v>-7.3974243785564497E-2</v>
      </c>
      <c r="W45" s="32">
        <v>-2</v>
      </c>
    </row>
    <row r="46" spans="2:23" ht="14.4" thickBot="1">
      <c r="B46" s="15">
        <v>6</v>
      </c>
      <c r="C46" s="16" t="s">
        <v>52</v>
      </c>
      <c r="D46" s="17">
        <v>316</v>
      </c>
      <c r="E46" s="18">
        <v>5.7896665445218029E-2</v>
      </c>
      <c r="F46" s="17">
        <v>219</v>
      </c>
      <c r="G46" s="18">
        <v>4.3940609951845906E-2</v>
      </c>
      <c r="H46" s="19">
        <v>0.44292237442922366</v>
      </c>
      <c r="I46" s="33">
        <v>-2</v>
      </c>
      <c r="J46" s="17">
        <v>383</v>
      </c>
      <c r="K46" s="19">
        <v>-0.17493472584856395</v>
      </c>
      <c r="L46" s="33">
        <v>-2</v>
      </c>
      <c r="P46" s="15">
        <v>6</v>
      </c>
      <c r="Q46" s="16" t="s">
        <v>59</v>
      </c>
      <c r="R46" s="17">
        <v>2933</v>
      </c>
      <c r="S46" s="18">
        <v>6.2003213258921018E-2</v>
      </c>
      <c r="T46" s="17">
        <v>1451</v>
      </c>
      <c r="U46" s="18">
        <v>3.1550337029789086E-2</v>
      </c>
      <c r="V46" s="19">
        <v>1.0213645761543764</v>
      </c>
      <c r="W46" s="33">
        <v>2</v>
      </c>
    </row>
    <row r="47" spans="2:23" ht="14.4" thickBot="1">
      <c r="B47" s="10">
        <v>7</v>
      </c>
      <c r="C47" s="11" t="s">
        <v>70</v>
      </c>
      <c r="D47" s="12">
        <v>280</v>
      </c>
      <c r="E47" s="13">
        <v>5.1300842799560278E-2</v>
      </c>
      <c r="F47" s="12">
        <v>195</v>
      </c>
      <c r="G47" s="13">
        <v>3.9125200642054575E-2</v>
      </c>
      <c r="H47" s="14">
        <v>0.4358974358974359</v>
      </c>
      <c r="I47" s="32">
        <v>1</v>
      </c>
      <c r="J47" s="12">
        <v>241</v>
      </c>
      <c r="K47" s="14">
        <v>0.16182572614107893</v>
      </c>
      <c r="L47" s="32">
        <v>0</v>
      </c>
      <c r="P47" s="10">
        <v>7</v>
      </c>
      <c r="Q47" s="11" t="s">
        <v>70</v>
      </c>
      <c r="R47" s="12">
        <v>1826</v>
      </c>
      <c r="S47" s="13">
        <v>3.8601386774902754E-2</v>
      </c>
      <c r="T47" s="12">
        <v>1374</v>
      </c>
      <c r="U47" s="13">
        <v>2.9876060013046313E-2</v>
      </c>
      <c r="V47" s="14">
        <v>0.32896652110625912</v>
      </c>
      <c r="W47" s="32">
        <v>2</v>
      </c>
    </row>
    <row r="48" spans="2:23" ht="14.4" thickBot="1">
      <c r="B48" s="15">
        <v>8</v>
      </c>
      <c r="C48" s="16" t="s">
        <v>69</v>
      </c>
      <c r="D48" s="17">
        <v>195</v>
      </c>
      <c r="E48" s="18">
        <v>3.5727372663979483E-2</v>
      </c>
      <c r="F48" s="17">
        <v>156</v>
      </c>
      <c r="G48" s="18">
        <v>3.1300160513643663E-2</v>
      </c>
      <c r="H48" s="19">
        <v>0.25</v>
      </c>
      <c r="I48" s="33">
        <v>3</v>
      </c>
      <c r="J48" s="17">
        <v>138</v>
      </c>
      <c r="K48" s="19">
        <v>0.41304347826086962</v>
      </c>
      <c r="L48" s="33">
        <v>2</v>
      </c>
      <c r="P48" s="15">
        <v>8</v>
      </c>
      <c r="Q48" s="16" t="s">
        <v>69</v>
      </c>
      <c r="R48" s="17">
        <v>1408</v>
      </c>
      <c r="S48" s="18">
        <v>2.976492474209369E-2</v>
      </c>
      <c r="T48" s="17">
        <v>1691</v>
      </c>
      <c r="U48" s="18">
        <v>3.6768862796260057E-2</v>
      </c>
      <c r="V48" s="19">
        <v>-0.16735659373151979</v>
      </c>
      <c r="W48" s="33">
        <v>-2</v>
      </c>
    </row>
    <row r="49" spans="2:23" ht="14.4" thickBot="1">
      <c r="B49" s="10">
        <v>9</v>
      </c>
      <c r="C49" s="11" t="s">
        <v>89</v>
      </c>
      <c r="D49" s="12">
        <v>164</v>
      </c>
      <c r="E49" s="13">
        <v>3.0047636496885306E-2</v>
      </c>
      <c r="F49" s="12">
        <v>76</v>
      </c>
      <c r="G49" s="13">
        <v>1.5248796147672551E-2</v>
      </c>
      <c r="H49" s="14">
        <v>1.1578947368421053</v>
      </c>
      <c r="I49" s="32">
        <v>14</v>
      </c>
      <c r="J49" s="12">
        <v>159</v>
      </c>
      <c r="K49" s="14">
        <v>3.1446540880503138E-2</v>
      </c>
      <c r="L49" s="32">
        <v>0</v>
      </c>
      <c r="P49" s="10">
        <v>9</v>
      </c>
      <c r="Q49" s="11" t="s">
        <v>81</v>
      </c>
      <c r="R49" s="12">
        <v>1237</v>
      </c>
      <c r="S49" s="13">
        <v>2.6150008455944528E-2</v>
      </c>
      <c r="T49" s="12">
        <v>1699</v>
      </c>
      <c r="U49" s="13">
        <v>3.6942813655142424E-2</v>
      </c>
      <c r="V49" s="14">
        <v>-0.27192466156562689</v>
      </c>
      <c r="W49" s="32">
        <v>-4</v>
      </c>
    </row>
    <row r="50" spans="2:23" ht="14.4" thickBot="1">
      <c r="B50" s="15">
        <v>10</v>
      </c>
      <c r="C50" s="16" t="s">
        <v>102</v>
      </c>
      <c r="D50" s="17">
        <v>148</v>
      </c>
      <c r="E50" s="18">
        <v>2.7116159765481863E-2</v>
      </c>
      <c r="F50" s="17">
        <v>102</v>
      </c>
      <c r="G50" s="18">
        <v>2.0465489566613163E-2</v>
      </c>
      <c r="H50" s="19">
        <v>0.4509803921568627</v>
      </c>
      <c r="I50" s="33">
        <v>6</v>
      </c>
      <c r="J50" s="17">
        <v>120</v>
      </c>
      <c r="K50" s="19">
        <v>0.23333333333333339</v>
      </c>
      <c r="L50" s="33">
        <v>1</v>
      </c>
      <c r="P50" s="15">
        <v>10</v>
      </c>
      <c r="Q50" s="16" t="s">
        <v>73</v>
      </c>
      <c r="R50" s="17">
        <v>1195</v>
      </c>
      <c r="S50" s="18">
        <v>2.5262134280399119E-2</v>
      </c>
      <c r="T50" s="17">
        <v>1101</v>
      </c>
      <c r="U50" s="18">
        <v>2.3939986953685585E-2</v>
      </c>
      <c r="V50" s="19">
        <v>8.5376930063578493E-2</v>
      </c>
      <c r="W50" s="33">
        <v>1</v>
      </c>
    </row>
    <row r="51" spans="2:23" ht="14.4" thickBot="1">
      <c r="B51" s="98" t="s">
        <v>53</v>
      </c>
      <c r="C51" s="99"/>
      <c r="D51" s="21">
        <f>SUM(D41:D50)</f>
        <v>3553</v>
      </c>
      <c r="E51" s="22">
        <f>D51/D53</f>
        <v>0.65097105166727742</v>
      </c>
      <c r="F51" s="21">
        <f>SUM(F41:F50)</f>
        <v>2833</v>
      </c>
      <c r="G51" s="22">
        <f>F51/F53</f>
        <v>0.56841894060995179</v>
      </c>
      <c r="H51" s="23">
        <f>D51/F51-1</f>
        <v>0.25414754677020834</v>
      </c>
      <c r="I51" s="34"/>
      <c r="J51" s="21">
        <f>SUM(J41:J50)</f>
        <v>3241</v>
      </c>
      <c r="K51" s="22">
        <f>D51/J51-1</f>
        <v>9.626658438753477E-2</v>
      </c>
      <c r="L51" s="21"/>
      <c r="P51" s="98" t="s">
        <v>53</v>
      </c>
      <c r="Q51" s="99"/>
      <c r="R51" s="21">
        <f>SUM(R41:R50)</f>
        <v>30151</v>
      </c>
      <c r="S51" s="22">
        <f>R51/R53</f>
        <v>0.63738795873499066</v>
      </c>
      <c r="T51" s="21">
        <f>SUM(T41:T50)</f>
        <v>27964</v>
      </c>
      <c r="U51" s="22">
        <f>T51/T53</f>
        <v>0.60804522722330945</v>
      </c>
      <c r="V51" s="23">
        <f>R51/T51-1</f>
        <v>7.8207695608639716E-2</v>
      </c>
      <c r="W51" s="34"/>
    </row>
    <row r="52" spans="2:23" ht="14.4" thickBot="1">
      <c r="B52" s="98" t="s">
        <v>28</v>
      </c>
      <c r="C52" s="99"/>
      <c r="D52" s="21">
        <f>D53-D51</f>
        <v>1905</v>
      </c>
      <c r="E52" s="22">
        <f>D52/D53</f>
        <v>0.34902894833272263</v>
      </c>
      <c r="F52" s="21">
        <f>F53-F51</f>
        <v>2151</v>
      </c>
      <c r="G52" s="22">
        <f>F52/F53</f>
        <v>0.43158105939004815</v>
      </c>
      <c r="H52" s="23">
        <f>D52/F52-1</f>
        <v>-0.11436541143654111</v>
      </c>
      <c r="I52" s="35"/>
      <c r="J52" s="21">
        <f>J53-SUM(J41:J50)</f>
        <v>1729</v>
      </c>
      <c r="K52" s="23">
        <f>D52/J52-1</f>
        <v>0.10179294389820703</v>
      </c>
      <c r="L52" s="36"/>
      <c r="P52" s="98" t="s">
        <v>28</v>
      </c>
      <c r="Q52" s="99"/>
      <c r="R52" s="21">
        <f>R53-R51</f>
        <v>17153</v>
      </c>
      <c r="S52" s="22">
        <f>R52/R53</f>
        <v>0.36261204126500929</v>
      </c>
      <c r="T52" s="21">
        <f>T53-T51</f>
        <v>18026</v>
      </c>
      <c r="U52" s="22">
        <f>T52/T53</f>
        <v>0.39195477277669061</v>
      </c>
      <c r="V52" s="23">
        <f>R52/T52-1</f>
        <v>-4.8430045489847973E-2</v>
      </c>
      <c r="W52" s="35"/>
    </row>
    <row r="53" spans="2:23" ht="14.4" thickBot="1">
      <c r="B53" s="96" t="s">
        <v>54</v>
      </c>
      <c r="C53" s="97"/>
      <c r="D53" s="24">
        <v>5458</v>
      </c>
      <c r="E53" s="25">
        <v>1</v>
      </c>
      <c r="F53" s="24">
        <v>4984</v>
      </c>
      <c r="G53" s="25">
        <v>1</v>
      </c>
      <c r="H53" s="26">
        <v>9.5104333868378799E-2</v>
      </c>
      <c r="I53" s="37"/>
      <c r="J53" s="24">
        <v>4970</v>
      </c>
      <c r="K53" s="26">
        <v>9.8189134808853051E-2</v>
      </c>
      <c r="L53" s="24"/>
      <c r="P53" s="96" t="s">
        <v>54</v>
      </c>
      <c r="Q53" s="97"/>
      <c r="R53" s="24">
        <v>47304</v>
      </c>
      <c r="S53" s="25">
        <v>1</v>
      </c>
      <c r="T53" s="24">
        <v>45990</v>
      </c>
      <c r="U53" s="25">
        <v>1</v>
      </c>
      <c r="V53" s="26">
        <v>2.857142857142847E-2</v>
      </c>
      <c r="W53" s="37"/>
    </row>
    <row r="54" spans="2:23">
      <c r="B54" s="38" t="s">
        <v>60</v>
      </c>
      <c r="P54" s="38" t="s">
        <v>60</v>
      </c>
    </row>
    <row r="55" spans="2:23">
      <c r="B55" s="39" t="s">
        <v>61</v>
      </c>
      <c r="P55" s="39" t="s">
        <v>61</v>
      </c>
    </row>
    <row r="63" spans="2:23" ht="15" customHeight="1"/>
    <row r="65" ht="15" customHeight="1"/>
  </sheetData>
  <mergeCells count="68">
    <mergeCell ref="B52:C52"/>
    <mergeCell ref="P52:Q52"/>
    <mergeCell ref="B53:C53"/>
    <mergeCell ref="P53:Q53"/>
    <mergeCell ref="J39:J40"/>
    <mergeCell ref="K39:K40"/>
    <mergeCell ref="L39:L40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B35:B37"/>
    <mergeCell ref="C35:C37"/>
    <mergeCell ref="D35:I35"/>
    <mergeCell ref="J35:L35"/>
    <mergeCell ref="P35:P37"/>
    <mergeCell ref="Q35:Q37"/>
    <mergeCell ref="L37:L38"/>
    <mergeCell ref="B26:C26"/>
    <mergeCell ref="B27:C27"/>
    <mergeCell ref="B28:C28"/>
    <mergeCell ref="B32:L32"/>
    <mergeCell ref="P32:W32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</mergeCells>
  <conditionalFormatting sqref="D41:H50">
    <cfRule type="cellIs" dxfId="18" priority="12" operator="equal">
      <formula>0</formula>
    </cfRule>
  </conditionalFormatting>
  <conditionalFormatting sqref="D11:O25">
    <cfRule type="cellIs" dxfId="17" priority="17" operator="equal">
      <formula>0</formula>
    </cfRule>
  </conditionalFormatting>
  <conditionalFormatting sqref="H11:H27 O11:O27">
    <cfRule type="cellIs" dxfId="16" priority="16" operator="lessThan">
      <formula>0</formula>
    </cfRule>
  </conditionalFormatting>
  <conditionalFormatting sqref="H41:H52">
    <cfRule type="cellIs" dxfId="15" priority="7" operator="lessThan">
      <formula>0</formula>
    </cfRule>
  </conditionalFormatting>
  <conditionalFormatting sqref="I41:I50">
    <cfRule type="cellIs" dxfId="14" priority="13" operator="lessThan">
      <formula>0</formula>
    </cfRule>
    <cfRule type="cellIs" dxfId="13" priority="14" operator="equal">
      <formula>0</formula>
    </cfRule>
    <cfRule type="cellIs" dxfId="12" priority="15" operator="greaterThan">
      <formula>0</formula>
    </cfRule>
  </conditionalFormatting>
  <conditionalFormatting sqref="J11:J25">
    <cfRule type="cellIs" dxfId="11" priority="18" operator="lessThan">
      <formula>0</formula>
    </cfRule>
  </conditionalFormatting>
  <conditionalFormatting sqref="J41:K50">
    <cfRule type="cellIs" dxfId="10" priority="11" operator="equal">
      <formula>0</formula>
    </cfRule>
  </conditionalFormatting>
  <conditionalFormatting sqref="K52">
    <cfRule type="cellIs" dxfId="9" priority="6" operator="lessThan">
      <formula>0</formula>
    </cfRule>
  </conditionalFormatting>
  <conditionalFormatting sqref="K41:L50">
    <cfRule type="cellIs" dxfId="8" priority="8" operator="lessThan">
      <formula>0</formula>
    </cfRule>
  </conditionalFormatting>
  <conditionalFormatting sqref="L41:L50">
    <cfRule type="cellIs" dxfId="7" priority="9" operator="equal">
      <formula>0</formula>
    </cfRule>
    <cfRule type="cellIs" dxfId="6" priority="10" operator="greaterThan">
      <formula>0</formula>
    </cfRule>
  </conditionalFormatting>
  <conditionalFormatting sqref="R41:V50">
    <cfRule type="cellIs" dxfId="5" priority="2" operator="equal">
      <formula>0</formula>
    </cfRule>
  </conditionalFormatting>
  <conditionalFormatting sqref="V41:V52">
    <cfRule type="cellIs" dxfId="4" priority="1" operator="lessThan">
      <formula>0</formula>
    </cfRule>
  </conditionalFormatting>
  <conditionalFormatting sqref="W41:W50">
    <cfRule type="cellIs" dxfId="3" priority="3" operator="lessThan">
      <formula>0</formula>
    </cfRule>
    <cfRule type="cellIs" dxfId="2" priority="4" operator="equal">
      <formula>0</formula>
    </cfRule>
    <cfRule type="cellIs" dxfId="1" priority="5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</vt:lpstr>
      <vt:lpstr>CV GVW&gt;3.5T</vt:lpstr>
      <vt:lpstr>CV GVW&gt;3.5T-segments 1</vt:lpstr>
      <vt:lpstr>CV GVW&gt;3.5T-segments 2</vt:lpstr>
      <vt:lpstr>Buses GVW&gt;3.5T</vt:lpstr>
      <vt:lpstr>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2023-10-04T16:52:44Z</dcterms:modified>
</cp:coreProperties>
</file>